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240" activeTab="0"/>
  </bookViews>
  <sheets>
    <sheet name="Classificação" sheetId="1" r:id="rId1"/>
    <sheet name="1" sheetId="2" r:id="rId2"/>
    <sheet name="2" sheetId="3" r:id="rId3"/>
    <sheet name="3" sheetId="4" r:id="rId4"/>
    <sheet name="4" sheetId="5" r:id="rId5"/>
    <sheet name="Folha1" sheetId="6" r:id="rId6"/>
    <sheet name="5" sheetId="7" r:id="rId7"/>
    <sheet name="6" sheetId="8" r:id="rId8"/>
    <sheet name="7" sheetId="9" r:id="rId9"/>
    <sheet name="8" sheetId="10" r:id="rId10"/>
  </sheets>
  <definedNames/>
  <calcPr fullCalcOnLoad="1"/>
</workbook>
</file>

<file path=xl/sharedStrings.xml><?xml version="1.0" encoding="utf-8"?>
<sst xmlns="http://schemas.openxmlformats.org/spreadsheetml/2006/main" count="1474" uniqueCount="248">
  <si>
    <t>Da base de dados do torneio do Chess-Results http://chess-results.com</t>
  </si>
  <si>
    <t xml:space="preserve">tx Centenário AEIST 2011 </t>
  </si>
  <si>
    <t>Última Actualização12.12.2011 15:16:41</t>
  </si>
  <si>
    <t>Classificação final após 7 rondas</t>
  </si>
  <si>
    <t>Rk.</t>
  </si>
  <si>
    <t>Nome</t>
  </si>
  <si>
    <t>FED</t>
  </si>
  <si>
    <t>Elo</t>
  </si>
  <si>
    <t>Clube/Cidade</t>
  </si>
  <si>
    <t xml:space="preserve">Pts. </t>
  </si>
  <si>
    <t>Des 1</t>
  </si>
  <si>
    <t>Des 2</t>
  </si>
  <si>
    <t>Des 3</t>
  </si>
  <si>
    <t xml:space="preserve">Amoes Francisco </t>
  </si>
  <si>
    <t>POR</t>
  </si>
  <si>
    <t>Clube Edp</t>
  </si>
  <si>
    <t>NM</t>
  </si>
  <si>
    <t xml:space="preserve">Morais Vitor </t>
  </si>
  <si>
    <t xml:space="preserve">Stojanovic Aleksandar </t>
  </si>
  <si>
    <t>Gx Alekhine</t>
  </si>
  <si>
    <t xml:space="preserve">Bento Rudolfo Antonio Campos </t>
  </si>
  <si>
    <t>Ateneu Comercial Lisboa</t>
  </si>
  <si>
    <t xml:space="preserve">Seia Joao Manuel </t>
  </si>
  <si>
    <t>Sporting Clube Portugal</t>
  </si>
  <si>
    <t xml:space="preserve">Aguiar Carlos Alberto Branco L </t>
  </si>
  <si>
    <t xml:space="preserve">Leao Tiago Miguel Da Silva </t>
  </si>
  <si>
    <t xml:space="preserve">Ferreira Hugo Miguel Da Costa </t>
  </si>
  <si>
    <t>Gd Ferroviários Barreiro</t>
  </si>
  <si>
    <t xml:space="preserve">Lopes Jose Manuel Cidreiro </t>
  </si>
  <si>
    <t xml:space="preserve">Stelian Turta </t>
  </si>
  <si>
    <t>Gd Cavadas</t>
  </si>
  <si>
    <t xml:space="preserve">Lopes Carlos Correia </t>
  </si>
  <si>
    <t xml:space="preserve">Mouquinho Jose Francisco B </t>
  </si>
  <si>
    <t xml:space="preserve">Godinho Marques Pedro </t>
  </si>
  <si>
    <t>Cx Sintra</t>
  </si>
  <si>
    <t xml:space="preserve">Santos Alexandre Vital </t>
  </si>
  <si>
    <t xml:space="preserve">Dias Augusto Martins </t>
  </si>
  <si>
    <t>Gx Peões Alverca</t>
  </si>
  <si>
    <t xml:space="preserve">Rocha Manuel Fernando Teixeira </t>
  </si>
  <si>
    <t xml:space="preserve">Santos Pedro Rodrigo C De M </t>
  </si>
  <si>
    <t>Palma E Arredores</t>
  </si>
  <si>
    <t xml:space="preserve">Skalnes Erik </t>
  </si>
  <si>
    <t>USA</t>
  </si>
  <si>
    <t xml:space="preserve">Gama Joao Paulo Antunes Da </t>
  </si>
  <si>
    <t>Adrc Mata De Benfica</t>
  </si>
  <si>
    <t xml:space="preserve">Maslov Vadim Grigorievitch </t>
  </si>
  <si>
    <t xml:space="preserve">Azevedo Manuel Roque </t>
  </si>
  <si>
    <t xml:space="preserve">Vieira Vitor </t>
  </si>
  <si>
    <t xml:space="preserve">Jorge Rita Maria Osorio </t>
  </si>
  <si>
    <t>Academia de Xadrez Mamede Diogo</t>
  </si>
  <si>
    <t xml:space="preserve">Rodrigues Guilherme Alcides Al </t>
  </si>
  <si>
    <t xml:space="preserve">Martins Abilio Morgado </t>
  </si>
  <si>
    <t xml:space="preserve">Marcelino Jose De Jesus Ferrei </t>
  </si>
  <si>
    <t>C Naútico Moitense</t>
  </si>
  <si>
    <t xml:space="preserve">Nunes Orlando Gomes </t>
  </si>
  <si>
    <t xml:space="preserve">Silva Tiago Alexandre Pinho D </t>
  </si>
  <si>
    <t xml:space="preserve">Mendes Ines Goncalves Alves R </t>
  </si>
  <si>
    <t xml:space="preserve">Grazina Marcos </t>
  </si>
  <si>
    <t>AEIST</t>
  </si>
  <si>
    <t xml:space="preserve">Fanha Paulo </t>
  </si>
  <si>
    <t xml:space="preserve">Assuncao Jose Manuel Lopes Mac </t>
  </si>
  <si>
    <t xml:space="preserve">Almeida Angelo Jose Borges San </t>
  </si>
  <si>
    <t xml:space="preserve">Francisco Angelo Rodrigues </t>
  </si>
  <si>
    <t xml:space="preserve">Massena Domingos </t>
  </si>
  <si>
    <t>Gx S. Marcos</t>
  </si>
  <si>
    <t xml:space="preserve">Maciel Rafael Figueiredo Cast </t>
  </si>
  <si>
    <t xml:space="preserve">Cordeiro Joao Carlos Santos F </t>
  </si>
  <si>
    <t xml:space="preserve">Oliveira Afonso Zenoglio </t>
  </si>
  <si>
    <t>IM</t>
  </si>
  <si>
    <t xml:space="preserve">Durao Joaquim </t>
  </si>
  <si>
    <t>Gd Carris</t>
  </si>
  <si>
    <t xml:space="preserve">Videira Alfredo </t>
  </si>
  <si>
    <t>Anotação</t>
  </si>
  <si>
    <t>Desempate 1: The results of the players in the same point group#results against</t>
  </si>
  <si>
    <t>Desempate 2: Buchholz Tie-Breaks (variabel with parameter)</t>
  </si>
  <si>
    <t>Desempate 3: Buchholz Tie-Breaks (variabel with parameter)</t>
  </si>
  <si>
    <t>Encontrará todos os detalhes do torneio em http://chess-results.com/tnr60036.aspx?lan=10</t>
  </si>
  <si>
    <t>Servidor de resultados de torneio de xadrez: Chess-Results</t>
  </si>
  <si>
    <t>Classificação Circuito Clássicas AXL 2011-2012</t>
  </si>
  <si>
    <t>Nota: Contam 75% dos torneios realizados i.e. em 4 são a contabilizar 3</t>
  </si>
  <si>
    <t>Promotora</t>
  </si>
  <si>
    <t>GD Carris</t>
  </si>
  <si>
    <t>AC Luis Camões</t>
  </si>
  <si>
    <t xml:space="preserve">tx PROMOTORA 2012 </t>
  </si>
  <si>
    <t>Última Actualização2/4/2012 1:03:11 AM</t>
  </si>
  <si>
    <t xml:space="preserve">Alho Diogo </t>
  </si>
  <si>
    <t>Cine Clube De Torres Nova</t>
  </si>
  <si>
    <t xml:space="preserve">Arranja Armando </t>
  </si>
  <si>
    <t xml:space="preserve">Costa Joao Luis Silva Monteiro </t>
  </si>
  <si>
    <t>Grupo Xadrez São Marcos</t>
  </si>
  <si>
    <t xml:space="preserve">Ferreira Rui Micael Lopes </t>
  </si>
  <si>
    <t xml:space="preserve">Martins Andre Goncalo Gomes Br </t>
  </si>
  <si>
    <t xml:space="preserve">Costa Altino </t>
  </si>
  <si>
    <t xml:space="preserve">Rodrigues Luis Eugenio </t>
  </si>
  <si>
    <t xml:space="preserve">Reis Antonio Jorge </t>
  </si>
  <si>
    <t xml:space="preserve">Gouveia Hugo Manuel De Sousa </t>
  </si>
  <si>
    <t xml:space="preserve">Grade Jose Fernando </t>
  </si>
  <si>
    <t xml:space="preserve">Fernandes Diogo Sousa Costa Ba </t>
  </si>
  <si>
    <t xml:space="preserve">Martinez Jaime Fernandez </t>
  </si>
  <si>
    <t xml:space="preserve">Faur Mounir </t>
  </si>
  <si>
    <t xml:space="preserve">Cardoso Miguel Sanchez </t>
  </si>
  <si>
    <t xml:space="preserve">Cruz Ruben Alexandre Santos </t>
  </si>
  <si>
    <t xml:space="preserve">Belo Miguel Angelo Petinga </t>
  </si>
  <si>
    <t>Assoc. Tabuleiro De Cores</t>
  </si>
  <si>
    <t xml:space="preserve">Vila Nova Reinaldo Herminio Ca </t>
  </si>
  <si>
    <t xml:space="preserve">Torneio do Grupo Desportivo da Carris 2012 - Circuito AXL </t>
  </si>
  <si>
    <t>Organizador(es) : GD Carris</t>
  </si>
  <si>
    <t>Director do Torneio : GD Carris</t>
  </si>
  <si>
    <t>Árbitro principal : Altino Costa (FA)</t>
  </si>
  <si>
    <t>Local : Rua 1º de Maio, 101-103 em Lisboa</t>
  </si>
  <si>
    <t>Data : 2012/02/15 até 2012/03/09</t>
  </si>
  <si>
    <t>Elo médio : 1706</t>
  </si>
  <si>
    <t>Última Actualização3/10/2012 2:20:37 PM</t>
  </si>
  <si>
    <t>Tipo</t>
  </si>
  <si>
    <t>EloI</t>
  </si>
  <si>
    <t>EloN</t>
  </si>
  <si>
    <t>Des 4</t>
  </si>
  <si>
    <t>Des 5</t>
  </si>
  <si>
    <t>Rp</t>
  </si>
  <si>
    <t>n</t>
  </si>
  <si>
    <t>w</t>
  </si>
  <si>
    <t>we</t>
  </si>
  <si>
    <t>w-we</t>
  </si>
  <si>
    <t>K</t>
  </si>
  <si>
    <t>rtg+/-</t>
  </si>
  <si>
    <t xml:space="preserve">Reis Luis Miguel De Sousa A </t>
  </si>
  <si>
    <t>Clube Tap</t>
  </si>
  <si>
    <t xml:space="preserve">Martins Andre G Gomes Brito </t>
  </si>
  <si>
    <t>U20</t>
  </si>
  <si>
    <t xml:space="preserve">Laia Carlos Alberto Sequeira </t>
  </si>
  <si>
    <t>Gc  Odivelas</t>
  </si>
  <si>
    <t xml:space="preserve">Carvalho Joao A Henriques </t>
  </si>
  <si>
    <t xml:space="preserve">Morais Vitor Mestre </t>
  </si>
  <si>
    <t xml:space="preserve">Reis Antonio Jorge G Marques </t>
  </si>
  <si>
    <t>S60</t>
  </si>
  <si>
    <t>U16</t>
  </si>
  <si>
    <t xml:space="preserve">Amaro Cristiano Guilherme Da </t>
  </si>
  <si>
    <t xml:space="preserve">Garcia Antonio Manuel Costa R </t>
  </si>
  <si>
    <t xml:space="preserve">Aguiar Carlos Alberto Branco </t>
  </si>
  <si>
    <t>Cine Clube Torres Novas</t>
  </si>
  <si>
    <t xml:space="preserve">Afonso Paulo Jorge Barata </t>
  </si>
  <si>
    <t xml:space="preserve">Rocha Manuel Fernando Teixeir </t>
  </si>
  <si>
    <t xml:space="preserve">Dias Antonio Alberto </t>
  </si>
  <si>
    <t>Clube Peões Da Caparica</t>
  </si>
  <si>
    <t xml:space="preserve">Marques Pedro J S L Godinho </t>
  </si>
  <si>
    <t xml:space="preserve">Fernandes Diogo Sousa Costa B </t>
  </si>
  <si>
    <t xml:space="preserve">Bento Rudolfo Antonio De Camp </t>
  </si>
  <si>
    <t xml:space="preserve">Monteiro Mauro André Freirinh </t>
  </si>
  <si>
    <t xml:space="preserve">Kurylski Leonardo Tavares </t>
  </si>
  <si>
    <t>U18</t>
  </si>
  <si>
    <t xml:space="preserve">Amaral Fernando Luis P Santos </t>
  </si>
  <si>
    <t xml:space="preserve">Mouquinho Jose F Borralho </t>
  </si>
  <si>
    <t xml:space="preserve">Flores Miguel Santos </t>
  </si>
  <si>
    <t>U12</t>
  </si>
  <si>
    <t>Cx Escola 31 De Janeiro</t>
  </si>
  <si>
    <t xml:space="preserve">Videira Alfredo Batista Mende </t>
  </si>
  <si>
    <t xml:space="preserve">Marcelino Jose De Jesus F </t>
  </si>
  <si>
    <t xml:space="preserve">Farinha Domingos Carreiro </t>
  </si>
  <si>
    <t xml:space="preserve">Assuncao Jose M L Machado </t>
  </si>
  <si>
    <t xml:space="preserve">Balona Ricardo Antonio </t>
  </si>
  <si>
    <t xml:space="preserve">Costa Joao Luis Silva M Yu </t>
  </si>
  <si>
    <t>Desempate 4: Fide Tie-Break</t>
  </si>
  <si>
    <t>Desempate 5: The greater number of victories</t>
  </si>
  <si>
    <t>Encontrará todos os detalhes do torneio em http://chess-results.com/tnr65596.aspx?lan=10</t>
  </si>
  <si>
    <t>MN</t>
  </si>
  <si>
    <t xml:space="preserve">Torneio AC Luís de Camões 2012 - Circuito AXL </t>
  </si>
  <si>
    <t>Última Actualização21.03.2012 23:22:46</t>
  </si>
  <si>
    <t xml:space="preserve">Catarino Marcio Lopes </t>
  </si>
  <si>
    <t xml:space="preserve">Poeira Paulo Jorge Vaz </t>
  </si>
  <si>
    <t>Ac Luis De Camões</t>
  </si>
  <si>
    <t xml:space="preserve">Nunes Adelino Victor </t>
  </si>
  <si>
    <t xml:space="preserve">Mendes Alberto Achiles G Corr </t>
  </si>
  <si>
    <t xml:space="preserve">Figueiredo Joao Maria Rocha B </t>
  </si>
  <si>
    <t xml:space="preserve">Botao Antonio Renato De Almei </t>
  </si>
  <si>
    <t xml:space="preserve">Moreira Luis G C Viegas </t>
  </si>
  <si>
    <t>GD Ramiro José</t>
  </si>
  <si>
    <t xml:space="preserve">Aleixo Alexandre Da Fonseca </t>
  </si>
  <si>
    <t xml:space="preserve">Serra Marco Paulo Pereira Cam </t>
  </si>
  <si>
    <t>Encontrará todos os detalhes do torneio em http://chess-results.com/tnr67634.aspx?lan=10</t>
  </si>
  <si>
    <t>Torn.</t>
  </si>
  <si>
    <t>Total</t>
  </si>
  <si>
    <t>Dspt</t>
  </si>
  <si>
    <t>Defesa Alekhine</t>
  </si>
  <si>
    <t>Gambito Evans</t>
  </si>
  <si>
    <t>UPVN</t>
  </si>
  <si>
    <t>GX Alekhine Primavera</t>
  </si>
  <si>
    <t xml:space="preserve">Torneio GXA Primavera 2012 </t>
  </si>
  <si>
    <t>Última Actualização26.05.2012 00:58:47</t>
  </si>
  <si>
    <t xml:space="preserve">Gavieiro Artur Manuel De Carv </t>
  </si>
  <si>
    <t xml:space="preserve">Curado Manuel Joao Ferro </t>
  </si>
  <si>
    <t xml:space="preserve">Cadeirinhas David E Louro Ada </t>
  </si>
  <si>
    <t xml:space="preserve">Alves Luis Miguel Guerreiro </t>
  </si>
  <si>
    <t xml:space="preserve">Rodrigues Luis Eugenio Pompeu </t>
  </si>
  <si>
    <t xml:space="preserve">Ferreira Diogo Manuel Ribeiro </t>
  </si>
  <si>
    <t>Gx Porto</t>
  </si>
  <si>
    <t xml:space="preserve">Dias Ruben Manuel Duarte </t>
  </si>
  <si>
    <t>Casa Do Xadrez</t>
  </si>
  <si>
    <t xml:space="preserve">Gabriel Agna Solange Videira </t>
  </si>
  <si>
    <t>Acr Rebordochão</t>
  </si>
  <si>
    <t xml:space="preserve">Cordeiro João Carlos Dos Sant </t>
  </si>
  <si>
    <t xml:space="preserve">Pascoal Jose Sargento </t>
  </si>
  <si>
    <t xml:space="preserve">Espada Mario Miguel Estevens </t>
  </si>
  <si>
    <t xml:space="preserve">Gasalho Mario Da Conceicao Ne </t>
  </si>
  <si>
    <t xml:space="preserve">Lopes Jose Espirito S Correia </t>
  </si>
  <si>
    <t xml:space="preserve">Nova Reinaldo Herminio C Vila </t>
  </si>
  <si>
    <t xml:space="preserve">Rodrigues Guilherme A A S M </t>
  </si>
  <si>
    <t xml:space="preserve">Ribeiro Ricardo Miguel Branco </t>
  </si>
  <si>
    <t xml:space="preserve">Simões Fernando António De Ol </t>
  </si>
  <si>
    <t>Encontrará todos os detalhes do torneio em http://chess-results.com/tnr66859.aspx?lan=10</t>
  </si>
  <si>
    <t xml:space="preserve">tx UNIÃO e PROGRESSO da VENDA NOVA 2012 </t>
  </si>
  <si>
    <t>Última Actualização14.07.2012 10:08:16</t>
  </si>
  <si>
    <t xml:space="preserve">Guerra Victor </t>
  </si>
  <si>
    <t xml:space="preserve">Meira Joao Pedro Pires </t>
  </si>
  <si>
    <t xml:space="preserve">Meira Joao Alexandre </t>
  </si>
  <si>
    <t xml:space="preserve">Garcia Antonio </t>
  </si>
  <si>
    <t xml:space="preserve">Azinheira Andre </t>
  </si>
  <si>
    <t xml:space="preserve">Dong Vicente Li </t>
  </si>
  <si>
    <t xml:space="preserve">Carneiro Carlos </t>
  </si>
  <si>
    <t>Ccr Juventude Lavradio</t>
  </si>
  <si>
    <t xml:space="preserve">Cardina Joao Gamboa </t>
  </si>
  <si>
    <t>Encontrará todos os detalhes do torneio em http://chess-results.com/tnr75099.aspx?lan=10</t>
  </si>
  <si>
    <t xml:space="preserve">tx "GAMBITO EVANS" facultativo </t>
  </si>
  <si>
    <t>Última Actualização31.08.2012 23:46:18</t>
  </si>
  <si>
    <t xml:space="preserve">Mendes Alberto Correa </t>
  </si>
  <si>
    <t xml:space="preserve">Gavieiro Artur Manuel Carvalho </t>
  </si>
  <si>
    <t xml:space="preserve">Figueiredo Renato Freire </t>
  </si>
  <si>
    <t xml:space="preserve">Pereira Simao Serrano De Jesus </t>
  </si>
  <si>
    <t xml:space="preserve">Pinto Pedro Miguel Boto F </t>
  </si>
  <si>
    <t xml:space="preserve">Carvalho Joao Alexandre </t>
  </si>
  <si>
    <t xml:space="preserve">Gasalho Mario Da Conceicao N </t>
  </si>
  <si>
    <t xml:space="preserve">Santos Norberto Fernandes </t>
  </si>
  <si>
    <t xml:space="preserve">Henriques Rui Teives </t>
  </si>
  <si>
    <t xml:space="preserve">Insa Hajira </t>
  </si>
  <si>
    <t>não filiada</t>
  </si>
  <si>
    <t xml:space="preserve">Farinha Domingos </t>
  </si>
  <si>
    <t xml:space="preserve">Alves Luis Miguel </t>
  </si>
  <si>
    <t>Encontrará todos os detalhes do torneio em http://chess-results.com/tnr78292.aspx?lan=10</t>
  </si>
  <si>
    <t xml:space="preserve">tx "Defesa Alekhine" 2012  (facultativa) Circuito AXL 11/12 </t>
  </si>
  <si>
    <t>Última Actualização21.04.2012 12:24:14</t>
  </si>
  <si>
    <t xml:space="preserve">Pais Ricardo Emanuel Pereira P </t>
  </si>
  <si>
    <t>Casa Povo Bombarral</t>
  </si>
  <si>
    <t xml:space="preserve">Catarino Marcio </t>
  </si>
  <si>
    <t xml:space="preserve">Silva Jose Antonio De Almeida </t>
  </si>
  <si>
    <t xml:space="preserve">Balona Ricardo </t>
  </si>
  <si>
    <t xml:space="preserve">Lopes Jose Espirito Santo Corr </t>
  </si>
  <si>
    <t>Encontrará todos os detalhes do torneio em http://chess-results.com/tnr63284.aspx?lan=10</t>
  </si>
  <si>
    <t>ELITE A</t>
  </si>
  <si>
    <t>ELITE 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</si>
</sst>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0"/>
      <color indexed="14"/>
      <name val="Arial"/>
      <family val="0"/>
    </font>
    <font>
      <b/>
      <sz val="7"/>
      <color indexed="14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0"/>
    </font>
    <font>
      <b/>
      <sz val="10"/>
      <color rgb="FF8A2BE2"/>
      <name val="Arial"/>
      <family val="0"/>
    </font>
    <font>
      <b/>
      <sz val="7"/>
      <color rgb="FF8A2BE2"/>
      <name val="Arial"/>
      <family val="0"/>
    </font>
    <font>
      <sz val="10"/>
      <color rgb="FF000000"/>
      <name val="Arial"/>
      <family val="0"/>
    </font>
    <font>
      <sz val="7"/>
      <color rgb="FF000000"/>
      <name val="Arial"/>
      <family val="0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9" fillId="0" borderId="0" xfId="0" applyFont="1" applyAlignment="1">
      <alignment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52" fillId="0" borderId="13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right"/>
    </xf>
    <xf numFmtId="0" fontId="52" fillId="0" borderId="11" xfId="0" applyFont="1" applyBorder="1" applyAlignment="1">
      <alignment/>
    </xf>
    <xf numFmtId="0" fontId="0" fillId="0" borderId="14" xfId="0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/>
    </xf>
    <xf numFmtId="0" fontId="52" fillId="0" borderId="16" xfId="0" applyFont="1" applyBorder="1" applyAlignment="1">
      <alignment horizontal="right"/>
    </xf>
    <xf numFmtId="0" fontId="52" fillId="0" borderId="17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9" fillId="33" borderId="12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52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52" fillId="6" borderId="14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/>
    </xf>
    <xf numFmtId="0" fontId="52" fillId="4" borderId="14" xfId="0" applyFont="1" applyFill="1" applyBorder="1" applyAlignment="1">
      <alignment horizontal="center"/>
    </xf>
    <xf numFmtId="0" fontId="52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49" fillId="33" borderId="11" xfId="0" applyFont="1" applyFill="1" applyBorder="1" applyAlignment="1">
      <alignment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vertical="top"/>
    </xf>
    <xf numFmtId="0" fontId="53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1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54" fillId="33" borderId="2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5" fillId="0" borderId="12" xfId="0" applyFont="1" applyFill="1" applyBorder="1" applyAlignment="1">
      <alignment horizontal="right"/>
    </xf>
    <xf numFmtId="0" fontId="54" fillId="33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right"/>
    </xf>
    <xf numFmtId="0" fontId="52" fillId="34" borderId="18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52" fillId="34" borderId="14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0" fontId="52" fillId="34" borderId="16" xfId="0" applyFont="1" applyFill="1" applyBorder="1" applyAlignment="1">
      <alignment/>
    </xf>
    <xf numFmtId="0" fontId="52" fillId="34" borderId="16" xfId="0" applyFont="1" applyFill="1" applyBorder="1" applyAlignment="1">
      <alignment horizontal="right"/>
    </xf>
    <xf numFmtId="0" fontId="52" fillId="34" borderId="17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0" xfId="0" applyFont="1" applyFill="1" applyBorder="1" applyAlignment="1">
      <alignment horizontal="right"/>
    </xf>
    <xf numFmtId="0" fontId="52" fillId="34" borderId="11" xfId="0" applyFont="1" applyFill="1" applyBorder="1" applyAlignment="1">
      <alignment/>
    </xf>
    <xf numFmtId="0" fontId="49" fillId="35" borderId="12" xfId="0" applyFont="1" applyFill="1" applyBorder="1" applyAlignment="1">
      <alignment horizontal="center"/>
    </xf>
    <xf numFmtId="0" fontId="52" fillId="35" borderId="12" xfId="0" applyFont="1" applyFill="1" applyBorder="1" applyAlignment="1">
      <alignment/>
    </xf>
    <xf numFmtId="0" fontId="52" fillId="35" borderId="13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right"/>
    </xf>
    <xf numFmtId="0" fontId="52" fillId="35" borderId="11" xfId="0" applyFont="1" applyFill="1" applyBorder="1" applyAlignment="1">
      <alignment/>
    </xf>
    <xf numFmtId="0" fontId="52" fillId="35" borderId="12" xfId="0" applyFont="1" applyFill="1" applyBorder="1" applyAlignment="1">
      <alignment horizontal="center"/>
    </xf>
    <xf numFmtId="0" fontId="55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78292.aspx?lan=10" TargetMode="External" /><Relationship Id="rId3" Type="http://schemas.openxmlformats.org/officeDocument/2006/relationships/hyperlink" Target="http://chess-result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60036.aspx?lan=10" TargetMode="External" /><Relationship Id="rId3" Type="http://schemas.openxmlformats.org/officeDocument/2006/relationships/hyperlink" Target="http://chess-results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63284.aspx?lan=10" TargetMode="External" /><Relationship Id="rId3" Type="http://schemas.openxmlformats.org/officeDocument/2006/relationships/hyperlink" Target="http://chess-results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65596.aspx?lan=10" TargetMode="External" /><Relationship Id="rId3" Type="http://schemas.openxmlformats.org/officeDocument/2006/relationships/hyperlink" Target="http://chess-results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67634.aspx?lan=10" TargetMode="External" /><Relationship Id="rId3" Type="http://schemas.openxmlformats.org/officeDocument/2006/relationships/hyperlink" Target="http://chess-results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" TargetMode="External" /><Relationship Id="rId3" Type="http://schemas.openxmlformats.org/officeDocument/2006/relationships/hyperlink" Target="http://chess-results.com/" TargetMode="Externa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63284.aspx?lan=10" TargetMode="External" /><Relationship Id="rId3" Type="http://schemas.openxmlformats.org/officeDocument/2006/relationships/hyperlink" Target="http://chess-results.com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66859.aspx?lan=10" TargetMode="External" /><Relationship Id="rId3" Type="http://schemas.openxmlformats.org/officeDocument/2006/relationships/hyperlink" Target="http://chess-results.com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" TargetMode="External" /><Relationship Id="rId2" Type="http://schemas.openxmlformats.org/officeDocument/2006/relationships/hyperlink" Target="http://chess-results.com/tnr75099.aspx?lan=10" TargetMode="External" /><Relationship Id="rId3" Type="http://schemas.openxmlformats.org/officeDocument/2006/relationships/hyperlink" Target="http://chess-resul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tabSelected="1" zoomScalePageLayoutView="0" workbookViewId="0" topLeftCell="D1">
      <selection activeCell="Z12" sqref="Z12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9.7109375" style="0" customWidth="1"/>
    <col min="4" max="4" width="4.57421875" style="0" customWidth="1"/>
    <col min="5" max="5" width="4.7109375" style="0" customWidth="1"/>
    <col min="6" max="6" width="26.7109375" style="0" customWidth="1"/>
    <col min="7" max="7" width="5.28125" style="0" customWidth="1"/>
    <col min="8" max="8" width="5.28125" style="75" customWidth="1"/>
    <col min="9" max="9" width="5.28125" style="0" customWidth="1"/>
    <col min="10" max="10" width="5.28125" style="75" customWidth="1"/>
    <col min="11" max="11" width="5.28125" style="0" customWidth="1"/>
    <col min="12" max="12" width="5.28125" style="75" customWidth="1"/>
    <col min="13" max="13" width="4.421875" style="0" customWidth="1"/>
    <col min="14" max="14" width="4.8515625" style="75" bestFit="1" customWidth="1"/>
    <col min="15" max="15" width="4.8515625" style="0" customWidth="1"/>
    <col min="16" max="16" width="4.8515625" style="75" customWidth="1"/>
    <col min="17" max="17" width="4.8515625" style="0" customWidth="1"/>
    <col min="18" max="18" width="4.8515625" style="75" customWidth="1"/>
    <col min="19" max="19" width="4.8515625" style="0" customWidth="1"/>
    <col min="20" max="20" width="4.8515625" style="75" customWidth="1"/>
    <col min="21" max="21" width="4.8515625" style="0" customWidth="1"/>
    <col min="22" max="22" width="4.8515625" style="75" customWidth="1"/>
    <col min="23" max="23" width="8.57421875" style="30" bestFit="1" customWidth="1"/>
    <col min="24" max="24" width="6.140625" style="30" bestFit="1" customWidth="1"/>
    <col min="25" max="25" width="5.57421875" style="0" bestFit="1" customWidth="1"/>
  </cols>
  <sheetData>
    <row r="1" ht="19.5" customHeight="1">
      <c r="A1" s="2" t="s">
        <v>78</v>
      </c>
    </row>
    <row r="2" spans="1:6" ht="12.75">
      <c r="A2" s="1">
        <v>1</v>
      </c>
      <c r="C2" t="s">
        <v>58</v>
      </c>
      <c r="D2" s="48">
        <v>5</v>
      </c>
      <c r="F2" s="49" t="s">
        <v>182</v>
      </c>
    </row>
    <row r="3" spans="1:6" ht="12.75">
      <c r="A3" s="1">
        <v>2</v>
      </c>
      <c r="C3" t="s">
        <v>80</v>
      </c>
      <c r="D3" s="48">
        <v>6</v>
      </c>
      <c r="F3" s="49" t="s">
        <v>185</v>
      </c>
    </row>
    <row r="4" spans="1:6" ht="12.75">
      <c r="A4" s="1">
        <v>3</v>
      </c>
      <c r="C4" t="s">
        <v>81</v>
      </c>
      <c r="D4" s="48">
        <v>7</v>
      </c>
      <c r="F4" s="49" t="s">
        <v>184</v>
      </c>
    </row>
    <row r="5" spans="1:23" ht="12.75">
      <c r="A5">
        <v>4</v>
      </c>
      <c r="C5" t="s">
        <v>82</v>
      </c>
      <c r="D5" s="48">
        <v>8</v>
      </c>
      <c r="F5" s="49" t="s">
        <v>183</v>
      </c>
      <c r="W5" s="30">
        <v>6</v>
      </c>
    </row>
    <row r="6" ht="12.75">
      <c r="A6" s="1"/>
    </row>
    <row r="7" spans="1:25" ht="12.75">
      <c r="A7" s="26" t="s">
        <v>4</v>
      </c>
      <c r="B7" s="27"/>
      <c r="C7" s="9" t="s">
        <v>5</v>
      </c>
      <c r="D7" s="9" t="s">
        <v>6</v>
      </c>
      <c r="E7" s="11" t="s">
        <v>7</v>
      </c>
      <c r="F7" s="44" t="s">
        <v>8</v>
      </c>
      <c r="G7" s="69">
        <v>1</v>
      </c>
      <c r="H7" s="76" t="s">
        <v>9</v>
      </c>
      <c r="I7" s="69">
        <v>2</v>
      </c>
      <c r="J7" s="76" t="s">
        <v>9</v>
      </c>
      <c r="K7" s="69">
        <v>3</v>
      </c>
      <c r="L7" s="76" t="s">
        <v>9</v>
      </c>
      <c r="M7" s="70">
        <v>4</v>
      </c>
      <c r="N7" s="80" t="s">
        <v>9</v>
      </c>
      <c r="O7" s="70">
        <v>5</v>
      </c>
      <c r="P7" s="80" t="s">
        <v>9</v>
      </c>
      <c r="Q7" s="70">
        <v>6</v>
      </c>
      <c r="R7" s="80" t="s">
        <v>9</v>
      </c>
      <c r="S7" s="70">
        <v>7</v>
      </c>
      <c r="T7" s="80" t="s">
        <v>9</v>
      </c>
      <c r="U7" s="70">
        <v>8</v>
      </c>
      <c r="V7" s="80" t="s">
        <v>9</v>
      </c>
      <c r="W7" s="69" t="s">
        <v>179</v>
      </c>
      <c r="X7" s="34" t="s">
        <v>180</v>
      </c>
      <c r="Y7" s="26" t="s">
        <v>181</v>
      </c>
    </row>
    <row r="8" spans="1:26" ht="12.75">
      <c r="A8" s="82">
        <v>1</v>
      </c>
      <c r="B8" s="83" t="s">
        <v>16</v>
      </c>
      <c r="C8" s="83" t="s">
        <v>17</v>
      </c>
      <c r="D8" s="83" t="s">
        <v>14</v>
      </c>
      <c r="E8" s="84">
        <v>1995</v>
      </c>
      <c r="F8" s="85" t="s">
        <v>15</v>
      </c>
      <c r="G8" s="86">
        <v>2</v>
      </c>
      <c r="H8" s="87">
        <v>6</v>
      </c>
      <c r="I8" s="86">
        <v>3</v>
      </c>
      <c r="J8" s="87">
        <v>5</v>
      </c>
      <c r="K8" s="86">
        <v>5</v>
      </c>
      <c r="L8" s="87">
        <v>4.5</v>
      </c>
      <c r="M8" s="88"/>
      <c r="N8" s="89"/>
      <c r="O8" s="90">
        <v>5</v>
      </c>
      <c r="P8" s="91">
        <v>4.5</v>
      </c>
      <c r="Q8" s="88"/>
      <c r="R8" s="89"/>
      <c r="S8" s="90">
        <v>4</v>
      </c>
      <c r="T8" s="87">
        <v>4.5</v>
      </c>
      <c r="U8" s="90">
        <v>1</v>
      </c>
      <c r="V8" s="87">
        <v>6</v>
      </c>
      <c r="W8" s="92">
        <f aca="true" t="shared" si="0" ref="W8:W39">COUNT(G8:V8)/2</f>
        <v>6</v>
      </c>
      <c r="X8" s="93">
        <f>G8+I8+K8+M8+O8+Q8+S8+U8</f>
        <v>20</v>
      </c>
      <c r="Y8" s="93">
        <f>H8+J8+L8+N8+P8+R8+T8+V8</f>
        <v>30.5</v>
      </c>
      <c r="Z8" t="s">
        <v>246</v>
      </c>
    </row>
    <row r="9" spans="1:26" ht="12.75">
      <c r="A9" s="94">
        <f>A8+1</f>
        <v>2</v>
      </c>
      <c r="B9" s="95"/>
      <c r="C9" s="96" t="s">
        <v>29</v>
      </c>
      <c r="D9" s="97" t="s">
        <v>14</v>
      </c>
      <c r="E9" s="98">
        <v>1661</v>
      </c>
      <c r="F9" s="99" t="s">
        <v>30</v>
      </c>
      <c r="G9" s="86">
        <v>10</v>
      </c>
      <c r="H9" s="87">
        <v>4.5</v>
      </c>
      <c r="I9" s="86">
        <v>11</v>
      </c>
      <c r="J9" s="87">
        <v>4</v>
      </c>
      <c r="K9" s="86">
        <v>7</v>
      </c>
      <c r="L9" s="87">
        <v>4.5</v>
      </c>
      <c r="M9" s="88"/>
      <c r="N9" s="89"/>
      <c r="O9" s="90">
        <v>6</v>
      </c>
      <c r="P9" s="91">
        <v>4</v>
      </c>
      <c r="Q9" s="90">
        <v>4</v>
      </c>
      <c r="R9" s="91">
        <v>5</v>
      </c>
      <c r="S9" s="90">
        <v>2</v>
      </c>
      <c r="T9" s="87">
        <v>5</v>
      </c>
      <c r="U9" s="88"/>
      <c r="V9" s="89"/>
      <c r="W9" s="92">
        <f t="shared" si="0"/>
        <v>6</v>
      </c>
      <c r="X9" s="93">
        <f>G9+I9+K9+M9+O9+Q9+S9+U9</f>
        <v>40</v>
      </c>
      <c r="Y9" s="93">
        <f>H9+J9+L9+N9+P9+R9+T9+V9</f>
        <v>27</v>
      </c>
      <c r="Z9" t="s">
        <v>246</v>
      </c>
    </row>
    <row r="10" spans="1:26" ht="12.75">
      <c r="A10" s="94">
        <f>A9+1</f>
        <v>3</v>
      </c>
      <c r="B10" s="100"/>
      <c r="C10" s="101" t="s">
        <v>24</v>
      </c>
      <c r="D10" s="102" t="s">
        <v>14</v>
      </c>
      <c r="E10" s="103">
        <v>1899</v>
      </c>
      <c r="F10" s="104" t="s">
        <v>19</v>
      </c>
      <c r="G10" s="86">
        <v>6</v>
      </c>
      <c r="H10" s="87">
        <v>5</v>
      </c>
      <c r="I10" s="86">
        <v>12</v>
      </c>
      <c r="J10" s="87">
        <v>4</v>
      </c>
      <c r="K10" s="86">
        <v>12</v>
      </c>
      <c r="L10" s="87">
        <v>4</v>
      </c>
      <c r="M10" s="86">
        <v>1</v>
      </c>
      <c r="N10" s="87">
        <v>6</v>
      </c>
      <c r="O10" s="86">
        <v>2</v>
      </c>
      <c r="P10" s="87">
        <v>5.5</v>
      </c>
      <c r="Q10" s="86"/>
      <c r="R10" s="87"/>
      <c r="S10" s="86">
        <v>8</v>
      </c>
      <c r="T10" s="87">
        <v>4</v>
      </c>
      <c r="U10" s="86">
        <v>12</v>
      </c>
      <c r="V10" s="87">
        <v>4</v>
      </c>
      <c r="W10" s="92">
        <f t="shared" si="0"/>
        <v>7</v>
      </c>
      <c r="X10" s="93">
        <f>G10+I10+K10+M10+O10+Q10+S10+U10-U10</f>
        <v>41</v>
      </c>
      <c r="Y10" s="93">
        <f>H10+J10+L10+N10+P10+R10+T10+V10-V10</f>
        <v>28.5</v>
      </c>
      <c r="Z10" t="s">
        <v>246</v>
      </c>
    </row>
    <row r="11" spans="1:26" ht="12.75">
      <c r="A11" s="105">
        <f aca="true" t="shared" si="1" ref="A11:A74">A10+1</f>
        <v>4</v>
      </c>
      <c r="B11" s="106"/>
      <c r="C11" s="107" t="s">
        <v>36</v>
      </c>
      <c r="D11" s="108" t="s">
        <v>14</v>
      </c>
      <c r="E11" s="109">
        <v>1784</v>
      </c>
      <c r="F11" s="110" t="s">
        <v>37</v>
      </c>
      <c r="G11" s="111">
        <v>15</v>
      </c>
      <c r="H11" s="112">
        <v>4</v>
      </c>
      <c r="I11" s="111">
        <v>17</v>
      </c>
      <c r="J11" s="112">
        <v>3.5</v>
      </c>
      <c r="K11" s="111">
        <v>8</v>
      </c>
      <c r="L11" s="112">
        <v>4.5</v>
      </c>
      <c r="M11" s="113"/>
      <c r="N11" s="114"/>
      <c r="O11" s="115">
        <v>4</v>
      </c>
      <c r="P11" s="116">
        <v>4.5</v>
      </c>
      <c r="Q11" s="115">
        <v>13</v>
      </c>
      <c r="R11" s="116">
        <v>3.5</v>
      </c>
      <c r="S11" s="113"/>
      <c r="T11" s="114"/>
      <c r="U11" s="115">
        <v>22</v>
      </c>
      <c r="V11" s="112">
        <v>3</v>
      </c>
      <c r="W11" s="117">
        <f t="shared" si="0"/>
        <v>6</v>
      </c>
      <c r="X11" s="118">
        <f>G11+I11+K11+M11+O11+Q11+S11+U11+($W$5-W11)*100</f>
        <v>79</v>
      </c>
      <c r="Y11" s="118">
        <f>H11+J11+L11+N11+P11+R11+T11+V11</f>
        <v>23</v>
      </c>
      <c r="Z11" s="120" t="s">
        <v>247</v>
      </c>
    </row>
    <row r="12" spans="1:26" ht="12.75">
      <c r="A12" s="105">
        <f t="shared" si="1"/>
        <v>5</v>
      </c>
      <c r="B12" s="106"/>
      <c r="C12" s="107" t="s">
        <v>151</v>
      </c>
      <c r="D12" s="108" t="s">
        <v>14</v>
      </c>
      <c r="E12" s="119">
        <v>1503</v>
      </c>
      <c r="F12" s="110" t="s">
        <v>19</v>
      </c>
      <c r="G12" s="111">
        <v>12</v>
      </c>
      <c r="H12" s="112">
        <v>4</v>
      </c>
      <c r="I12" s="111">
        <v>21</v>
      </c>
      <c r="J12" s="112">
        <v>3.5</v>
      </c>
      <c r="K12" s="111">
        <v>27</v>
      </c>
      <c r="L12" s="112">
        <v>2.5</v>
      </c>
      <c r="M12" s="113"/>
      <c r="N12" s="114"/>
      <c r="O12" s="115">
        <v>19</v>
      </c>
      <c r="P12" s="116">
        <v>2.5</v>
      </c>
      <c r="Q12" s="115">
        <v>17</v>
      </c>
      <c r="R12" s="116">
        <v>3</v>
      </c>
      <c r="S12" s="115">
        <v>15</v>
      </c>
      <c r="T12" s="112">
        <v>2</v>
      </c>
      <c r="U12" s="115">
        <v>21</v>
      </c>
      <c r="V12" s="112">
        <v>3</v>
      </c>
      <c r="W12" s="117">
        <f t="shared" si="0"/>
        <v>7</v>
      </c>
      <c r="X12" s="118">
        <f>G12+I12+K12+M12+O12+Q12+S12+U12-K12</f>
        <v>105</v>
      </c>
      <c r="Y12" s="118">
        <f>H12+J12+L12+N12+P12+R12+T12+V12-L12</f>
        <v>18</v>
      </c>
      <c r="Z12" s="120" t="s">
        <v>247</v>
      </c>
    </row>
    <row r="13" spans="1:26" ht="12.75">
      <c r="A13" s="105">
        <f t="shared" si="1"/>
        <v>6</v>
      </c>
      <c r="B13" s="106"/>
      <c r="C13" s="107" t="s">
        <v>38</v>
      </c>
      <c r="D13" s="108" t="s">
        <v>14</v>
      </c>
      <c r="E13" s="119">
        <v>1813</v>
      </c>
      <c r="F13" s="110" t="s">
        <v>37</v>
      </c>
      <c r="G13" s="111">
        <v>16</v>
      </c>
      <c r="H13" s="112">
        <v>4</v>
      </c>
      <c r="I13" s="111">
        <v>2</v>
      </c>
      <c r="J13" s="112">
        <v>5.5</v>
      </c>
      <c r="K13" s="111">
        <v>15</v>
      </c>
      <c r="L13" s="112">
        <v>4</v>
      </c>
      <c r="M13" s="113"/>
      <c r="N13" s="114"/>
      <c r="O13" s="115">
        <v>1</v>
      </c>
      <c r="P13" s="116">
        <v>6.5</v>
      </c>
      <c r="Q13" s="113"/>
      <c r="R13" s="114"/>
      <c r="S13" s="113"/>
      <c r="T13" s="114"/>
      <c r="U13" s="115">
        <v>5</v>
      </c>
      <c r="V13" s="112">
        <v>5</v>
      </c>
      <c r="W13" s="117">
        <f t="shared" si="0"/>
        <v>5</v>
      </c>
      <c r="X13" s="118">
        <f>G13+I13+K13+M13+O13+Q13+S13+U13+($W$5-W13)*100</f>
        <v>139</v>
      </c>
      <c r="Y13" s="118">
        <f aca="true" t="shared" si="2" ref="Y13:Y44">H13+J13+L13+N13+P13+R13+T13+V13</f>
        <v>25</v>
      </c>
      <c r="Z13" s="120" t="s">
        <v>247</v>
      </c>
    </row>
    <row r="14" spans="1:25" ht="12.75">
      <c r="A14" s="32">
        <f t="shared" si="1"/>
        <v>7</v>
      </c>
      <c r="B14" s="17"/>
      <c r="C14" s="16" t="s">
        <v>33</v>
      </c>
      <c r="D14" s="6" t="s">
        <v>14</v>
      </c>
      <c r="E14" s="8">
        <v>1849</v>
      </c>
      <c r="F14" s="19" t="s">
        <v>34</v>
      </c>
      <c r="G14" s="71">
        <v>13</v>
      </c>
      <c r="H14" s="77">
        <v>4</v>
      </c>
      <c r="I14" s="71">
        <v>5</v>
      </c>
      <c r="J14" s="77">
        <v>5</v>
      </c>
      <c r="K14" s="71">
        <v>18</v>
      </c>
      <c r="L14" s="77">
        <v>3.5</v>
      </c>
      <c r="M14" s="71">
        <v>4</v>
      </c>
      <c r="N14" s="77">
        <v>4.5</v>
      </c>
      <c r="O14" s="73">
        <v>3</v>
      </c>
      <c r="P14" s="81">
        <v>5</v>
      </c>
      <c r="Q14" s="71"/>
      <c r="R14" s="77"/>
      <c r="S14" s="71"/>
      <c r="T14" s="77"/>
      <c r="U14" s="71"/>
      <c r="V14" s="77"/>
      <c r="W14" s="68">
        <f t="shared" si="0"/>
        <v>5</v>
      </c>
      <c r="X14" s="47">
        <f>G14+I14+K14+M14+O14+Q14+S14+U14+($W$5-W14)*100</f>
        <v>143</v>
      </c>
      <c r="Y14" s="47">
        <f t="shared" si="2"/>
        <v>22</v>
      </c>
    </row>
    <row r="15" spans="1:25" ht="12.75">
      <c r="A15" s="32">
        <f t="shared" si="1"/>
        <v>8</v>
      </c>
      <c r="B15" s="17"/>
      <c r="C15" s="16" t="s">
        <v>52</v>
      </c>
      <c r="D15" s="6" t="s">
        <v>14</v>
      </c>
      <c r="E15" s="58">
        <v>1375</v>
      </c>
      <c r="F15" s="19" t="s">
        <v>53</v>
      </c>
      <c r="G15" s="71">
        <v>26</v>
      </c>
      <c r="H15" s="77">
        <v>3</v>
      </c>
      <c r="I15" s="71">
        <v>28</v>
      </c>
      <c r="J15" s="77">
        <v>2</v>
      </c>
      <c r="K15" s="71">
        <v>30</v>
      </c>
      <c r="L15" s="77">
        <v>2</v>
      </c>
      <c r="M15" s="72"/>
      <c r="N15" s="78"/>
      <c r="O15" s="73">
        <v>20</v>
      </c>
      <c r="P15" s="81">
        <v>2.5</v>
      </c>
      <c r="Q15" s="73">
        <v>31</v>
      </c>
      <c r="R15" s="81">
        <v>1</v>
      </c>
      <c r="S15" s="72"/>
      <c r="T15" s="78"/>
      <c r="U15" s="73">
        <v>13</v>
      </c>
      <c r="V15" s="77">
        <v>4</v>
      </c>
      <c r="W15" s="68">
        <f t="shared" si="0"/>
        <v>6</v>
      </c>
      <c r="X15" s="47">
        <f>G15+I15+K15+M15+O15+Q15+S15+U15</f>
        <v>148</v>
      </c>
      <c r="Y15" s="47">
        <f t="shared" si="2"/>
        <v>14.5</v>
      </c>
    </row>
    <row r="16" spans="1:25" ht="12.75">
      <c r="A16" s="32">
        <f t="shared" si="1"/>
        <v>9</v>
      </c>
      <c r="B16" s="15"/>
      <c r="C16" s="16" t="s">
        <v>46</v>
      </c>
      <c r="D16" s="6" t="s">
        <v>14</v>
      </c>
      <c r="E16" s="8">
        <v>1784</v>
      </c>
      <c r="F16" s="19" t="s">
        <v>19</v>
      </c>
      <c r="G16" s="71">
        <v>21</v>
      </c>
      <c r="H16" s="77">
        <v>3.5</v>
      </c>
      <c r="I16" s="71">
        <v>13</v>
      </c>
      <c r="J16" s="77">
        <v>4</v>
      </c>
      <c r="K16" s="72"/>
      <c r="L16" s="78"/>
      <c r="M16" s="72"/>
      <c r="N16" s="78"/>
      <c r="O16" s="73">
        <v>13</v>
      </c>
      <c r="P16" s="81">
        <v>3.5</v>
      </c>
      <c r="Q16" s="73">
        <v>18</v>
      </c>
      <c r="R16" s="81">
        <v>3</v>
      </c>
      <c r="S16" s="73">
        <v>5</v>
      </c>
      <c r="T16" s="77">
        <v>4.5</v>
      </c>
      <c r="U16" s="72"/>
      <c r="V16" s="78"/>
      <c r="W16" s="68">
        <f t="shared" si="0"/>
        <v>5</v>
      </c>
      <c r="X16" s="47">
        <f aca="true" t="shared" si="3" ref="X16:X47">G16+I16+K16+M16+O16+Q16+S16+U16+($W$5-W16)*100</f>
        <v>170</v>
      </c>
      <c r="Y16" s="47">
        <f t="shared" si="2"/>
        <v>18.5</v>
      </c>
    </row>
    <row r="17" spans="1:25" ht="12.75">
      <c r="A17" s="32">
        <f t="shared" si="1"/>
        <v>10</v>
      </c>
      <c r="B17" s="17"/>
      <c r="C17" s="16" t="s">
        <v>51</v>
      </c>
      <c r="D17" s="6" t="s">
        <v>14</v>
      </c>
      <c r="E17" s="58">
        <v>1660</v>
      </c>
      <c r="F17" s="19" t="s">
        <v>37</v>
      </c>
      <c r="G17" s="71">
        <v>25</v>
      </c>
      <c r="H17" s="77">
        <v>3</v>
      </c>
      <c r="I17" s="71">
        <v>8</v>
      </c>
      <c r="J17" s="77">
        <v>4.5</v>
      </c>
      <c r="K17" s="71">
        <v>23</v>
      </c>
      <c r="L17" s="77">
        <v>3</v>
      </c>
      <c r="M17" s="72"/>
      <c r="N17" s="78"/>
      <c r="O17" s="73">
        <v>18</v>
      </c>
      <c r="P17" s="81">
        <v>2.5</v>
      </c>
      <c r="Q17" s="72"/>
      <c r="R17" s="78"/>
      <c r="S17" s="72"/>
      <c r="T17" s="78"/>
      <c r="U17" s="73">
        <v>20</v>
      </c>
      <c r="V17" s="77">
        <v>3</v>
      </c>
      <c r="W17" s="68">
        <f t="shared" si="0"/>
        <v>5</v>
      </c>
      <c r="X17" s="47">
        <f t="shared" si="3"/>
        <v>194</v>
      </c>
      <c r="Y17" s="47">
        <f t="shared" si="2"/>
        <v>16</v>
      </c>
    </row>
    <row r="18" spans="1:25" ht="12.75">
      <c r="A18" s="32">
        <f t="shared" si="1"/>
        <v>11</v>
      </c>
      <c r="B18" s="15"/>
      <c r="C18" s="62" t="s">
        <v>223</v>
      </c>
      <c r="D18" s="57" t="s">
        <v>14</v>
      </c>
      <c r="E18" s="58">
        <v>1783</v>
      </c>
      <c r="F18" s="67" t="s">
        <v>130</v>
      </c>
      <c r="G18" s="72"/>
      <c r="H18" s="78"/>
      <c r="I18" s="72"/>
      <c r="J18" s="78"/>
      <c r="K18" s="72"/>
      <c r="L18" s="78"/>
      <c r="M18" s="71">
        <v>6</v>
      </c>
      <c r="N18" s="77">
        <v>3</v>
      </c>
      <c r="O18" s="73">
        <v>7</v>
      </c>
      <c r="P18" s="81">
        <v>4</v>
      </c>
      <c r="Q18" s="73">
        <v>8</v>
      </c>
      <c r="R18" s="81">
        <v>4.5</v>
      </c>
      <c r="S18" s="72"/>
      <c r="T18" s="78"/>
      <c r="U18" s="73">
        <v>2</v>
      </c>
      <c r="V18" s="77">
        <v>5.5</v>
      </c>
      <c r="W18" s="68">
        <f t="shared" si="0"/>
        <v>4</v>
      </c>
      <c r="X18" s="47">
        <f t="shared" si="3"/>
        <v>223</v>
      </c>
      <c r="Y18" s="47">
        <f t="shared" si="2"/>
        <v>17</v>
      </c>
    </row>
    <row r="19" spans="1:25" ht="12.75">
      <c r="A19" s="32">
        <f t="shared" si="1"/>
        <v>12</v>
      </c>
      <c r="B19" s="17"/>
      <c r="C19" s="16" t="s">
        <v>54</v>
      </c>
      <c r="D19" s="6" t="s">
        <v>14</v>
      </c>
      <c r="E19" s="58">
        <v>1619</v>
      </c>
      <c r="F19" s="19" t="s">
        <v>37</v>
      </c>
      <c r="G19" s="71">
        <v>27</v>
      </c>
      <c r="H19" s="77">
        <v>3</v>
      </c>
      <c r="I19" s="71">
        <v>26</v>
      </c>
      <c r="J19" s="77">
        <v>2.5</v>
      </c>
      <c r="K19" s="71">
        <v>26</v>
      </c>
      <c r="L19" s="77">
        <v>2.5</v>
      </c>
      <c r="M19" s="72"/>
      <c r="N19" s="78"/>
      <c r="O19" s="73">
        <v>16</v>
      </c>
      <c r="P19" s="81">
        <v>3</v>
      </c>
      <c r="Q19" s="72"/>
      <c r="R19" s="78"/>
      <c r="S19" s="72"/>
      <c r="T19" s="78"/>
      <c r="U19" s="73">
        <v>29</v>
      </c>
      <c r="V19" s="77">
        <v>0</v>
      </c>
      <c r="W19" s="68">
        <f t="shared" si="0"/>
        <v>5</v>
      </c>
      <c r="X19" s="47">
        <f t="shared" si="3"/>
        <v>224</v>
      </c>
      <c r="Y19" s="47">
        <f t="shared" si="2"/>
        <v>11</v>
      </c>
    </row>
    <row r="20" spans="1:25" ht="12.75">
      <c r="A20" s="32">
        <f t="shared" si="1"/>
        <v>13</v>
      </c>
      <c r="B20" s="17"/>
      <c r="C20" s="16" t="s">
        <v>155</v>
      </c>
      <c r="D20" s="6" t="s">
        <v>14</v>
      </c>
      <c r="E20" s="58">
        <v>1520</v>
      </c>
      <c r="F20" s="19" t="s">
        <v>19</v>
      </c>
      <c r="G20" s="71">
        <v>40</v>
      </c>
      <c r="H20" s="77">
        <v>0.5</v>
      </c>
      <c r="I20" s="71">
        <v>31</v>
      </c>
      <c r="J20" s="77">
        <v>2</v>
      </c>
      <c r="K20" s="71">
        <v>29</v>
      </c>
      <c r="L20" s="77">
        <v>2</v>
      </c>
      <c r="M20" s="72"/>
      <c r="N20" s="78"/>
      <c r="O20" s="73">
        <v>14</v>
      </c>
      <c r="P20" s="81">
        <v>3.5</v>
      </c>
      <c r="Q20" s="72"/>
      <c r="R20" s="78"/>
      <c r="S20" s="72"/>
      <c r="T20" s="78"/>
      <c r="U20" s="73">
        <v>15</v>
      </c>
      <c r="V20" s="77">
        <v>3.5</v>
      </c>
      <c r="W20" s="68">
        <f t="shared" si="0"/>
        <v>5</v>
      </c>
      <c r="X20" s="47">
        <f t="shared" si="3"/>
        <v>229</v>
      </c>
      <c r="Y20" s="47">
        <f t="shared" si="2"/>
        <v>11.5</v>
      </c>
    </row>
    <row r="21" spans="1:25" ht="12.75">
      <c r="A21" s="32">
        <f t="shared" si="1"/>
        <v>14</v>
      </c>
      <c r="B21" s="15"/>
      <c r="C21" s="16" t="s">
        <v>133</v>
      </c>
      <c r="D21" s="6" t="s">
        <v>14</v>
      </c>
      <c r="E21" s="58">
        <v>1818</v>
      </c>
      <c r="F21" s="19" t="s">
        <v>86</v>
      </c>
      <c r="G21" s="72"/>
      <c r="H21" s="78"/>
      <c r="I21" s="71">
        <v>16</v>
      </c>
      <c r="J21" s="77">
        <v>3.5</v>
      </c>
      <c r="K21" s="71">
        <v>6</v>
      </c>
      <c r="L21" s="77">
        <v>4.5</v>
      </c>
      <c r="M21" s="71"/>
      <c r="N21" s="77"/>
      <c r="O21" s="72"/>
      <c r="P21" s="78"/>
      <c r="Q21" s="73">
        <v>5</v>
      </c>
      <c r="R21" s="81">
        <v>5</v>
      </c>
      <c r="S21" s="72"/>
      <c r="T21" s="78"/>
      <c r="U21" s="73">
        <v>9</v>
      </c>
      <c r="V21" s="77">
        <v>4</v>
      </c>
      <c r="W21" s="68">
        <f t="shared" si="0"/>
        <v>4</v>
      </c>
      <c r="X21" s="47">
        <f t="shared" si="3"/>
        <v>236</v>
      </c>
      <c r="Y21" s="47">
        <f t="shared" si="2"/>
        <v>17</v>
      </c>
    </row>
    <row r="22" spans="1:25" ht="12.75">
      <c r="A22" s="32">
        <f t="shared" si="1"/>
        <v>15</v>
      </c>
      <c r="B22" s="17"/>
      <c r="C22" s="16" t="s">
        <v>102</v>
      </c>
      <c r="D22" s="6" t="s">
        <v>14</v>
      </c>
      <c r="E22" s="8">
        <v>1500</v>
      </c>
      <c r="F22" s="19" t="s">
        <v>103</v>
      </c>
      <c r="G22" s="72"/>
      <c r="H22" s="78"/>
      <c r="I22" s="71">
        <v>30</v>
      </c>
      <c r="J22" s="77">
        <v>2</v>
      </c>
      <c r="K22" s="71">
        <v>16</v>
      </c>
      <c r="L22" s="77">
        <v>4</v>
      </c>
      <c r="M22" s="72"/>
      <c r="N22" s="78"/>
      <c r="O22" s="72"/>
      <c r="P22" s="78"/>
      <c r="Q22" s="72"/>
      <c r="R22" s="78"/>
      <c r="S22" s="73">
        <v>7</v>
      </c>
      <c r="T22" s="77">
        <v>4</v>
      </c>
      <c r="U22" s="73">
        <v>19</v>
      </c>
      <c r="V22" s="77">
        <v>3</v>
      </c>
      <c r="W22" s="68">
        <f t="shared" si="0"/>
        <v>4</v>
      </c>
      <c r="X22" s="47">
        <f t="shared" si="3"/>
        <v>272</v>
      </c>
      <c r="Y22" s="47">
        <f t="shared" si="2"/>
        <v>13</v>
      </c>
    </row>
    <row r="23" spans="1:25" ht="12.75">
      <c r="A23" s="32">
        <f t="shared" si="1"/>
        <v>16</v>
      </c>
      <c r="B23" s="15" t="s">
        <v>164</v>
      </c>
      <c r="C23" s="16" t="s">
        <v>60</v>
      </c>
      <c r="D23" s="6" t="s">
        <v>14</v>
      </c>
      <c r="E23" s="8">
        <v>1642</v>
      </c>
      <c r="F23" s="19" t="s">
        <v>53</v>
      </c>
      <c r="G23" s="71">
        <v>32</v>
      </c>
      <c r="H23" s="77">
        <v>2.5</v>
      </c>
      <c r="I23" s="72"/>
      <c r="J23" s="78"/>
      <c r="K23" s="71">
        <v>32</v>
      </c>
      <c r="L23" s="77">
        <v>1.5</v>
      </c>
      <c r="M23" s="72"/>
      <c r="N23" s="78"/>
      <c r="O23" s="73">
        <v>10</v>
      </c>
      <c r="P23" s="81">
        <v>4</v>
      </c>
      <c r="Q23" s="72"/>
      <c r="R23" s="78"/>
      <c r="S23" s="73">
        <v>13</v>
      </c>
      <c r="T23" s="77">
        <v>2.5</v>
      </c>
      <c r="U23" s="72"/>
      <c r="V23" s="78"/>
      <c r="W23" s="68">
        <f t="shared" si="0"/>
        <v>4</v>
      </c>
      <c r="X23" s="47">
        <f t="shared" si="3"/>
        <v>287</v>
      </c>
      <c r="Y23" s="47">
        <f t="shared" si="2"/>
        <v>10.5</v>
      </c>
    </row>
    <row r="24" spans="1:25" ht="12.75">
      <c r="A24" s="32">
        <f t="shared" si="1"/>
        <v>17</v>
      </c>
      <c r="B24" s="17"/>
      <c r="C24" s="16" t="s">
        <v>20</v>
      </c>
      <c r="D24" s="6" t="s">
        <v>14</v>
      </c>
      <c r="E24" s="8">
        <v>1856</v>
      </c>
      <c r="F24" s="19" t="s">
        <v>21</v>
      </c>
      <c r="G24" s="71">
        <v>4</v>
      </c>
      <c r="H24" s="77">
        <v>5</v>
      </c>
      <c r="I24" s="72"/>
      <c r="J24" s="78"/>
      <c r="K24" s="71">
        <v>20</v>
      </c>
      <c r="L24" s="77">
        <v>3</v>
      </c>
      <c r="M24" s="72"/>
      <c r="N24" s="78"/>
      <c r="O24" s="72"/>
      <c r="P24" s="78"/>
      <c r="Q24" s="72"/>
      <c r="R24" s="78"/>
      <c r="S24" s="72"/>
      <c r="T24" s="78"/>
      <c r="U24" s="73">
        <v>4</v>
      </c>
      <c r="V24" s="77">
        <v>5</v>
      </c>
      <c r="W24" s="68">
        <f t="shared" si="0"/>
        <v>3</v>
      </c>
      <c r="X24" s="47">
        <f t="shared" si="3"/>
        <v>328</v>
      </c>
      <c r="Y24" s="47">
        <f t="shared" si="2"/>
        <v>13</v>
      </c>
    </row>
    <row r="25" spans="1:25" ht="12.75">
      <c r="A25" s="32">
        <f t="shared" si="1"/>
        <v>18</v>
      </c>
      <c r="B25" s="17"/>
      <c r="C25" s="16" t="s">
        <v>28</v>
      </c>
      <c r="D25" s="6" t="s">
        <v>14</v>
      </c>
      <c r="E25" s="58">
        <v>1751</v>
      </c>
      <c r="F25" s="19" t="s">
        <v>19</v>
      </c>
      <c r="G25" s="71">
        <v>9</v>
      </c>
      <c r="H25" s="77">
        <v>4.5</v>
      </c>
      <c r="I25" s="72"/>
      <c r="J25" s="78"/>
      <c r="K25" s="72"/>
      <c r="L25" s="78"/>
      <c r="M25" s="72"/>
      <c r="N25" s="78"/>
      <c r="O25" s="73">
        <v>9</v>
      </c>
      <c r="P25" s="81">
        <v>4</v>
      </c>
      <c r="Q25" s="73">
        <v>12</v>
      </c>
      <c r="R25" s="81">
        <v>4</v>
      </c>
      <c r="S25" s="72"/>
      <c r="T25" s="78"/>
      <c r="U25" s="72"/>
      <c r="V25" s="78"/>
      <c r="W25" s="68">
        <f t="shared" si="0"/>
        <v>3</v>
      </c>
      <c r="X25" s="47">
        <f t="shared" si="3"/>
        <v>330</v>
      </c>
      <c r="Y25" s="47">
        <f t="shared" si="2"/>
        <v>12.5</v>
      </c>
    </row>
    <row r="26" spans="1:25" ht="12.75">
      <c r="A26" s="32">
        <f t="shared" si="1"/>
        <v>19</v>
      </c>
      <c r="B26" s="15"/>
      <c r="C26" s="16" t="s">
        <v>90</v>
      </c>
      <c r="D26" s="6" t="s">
        <v>14</v>
      </c>
      <c r="E26" s="58">
        <v>1750</v>
      </c>
      <c r="F26" s="19" t="s">
        <v>86</v>
      </c>
      <c r="G26" s="72"/>
      <c r="H26" s="78"/>
      <c r="I26" s="71">
        <v>9</v>
      </c>
      <c r="J26" s="77">
        <v>4.5</v>
      </c>
      <c r="K26" s="71">
        <v>13</v>
      </c>
      <c r="L26" s="77">
        <v>4</v>
      </c>
      <c r="M26" s="72"/>
      <c r="N26" s="78"/>
      <c r="O26" s="72"/>
      <c r="P26" s="78"/>
      <c r="Q26" s="73">
        <v>14</v>
      </c>
      <c r="R26" s="81">
        <v>3.5</v>
      </c>
      <c r="S26" s="72"/>
      <c r="T26" s="78"/>
      <c r="U26" s="72"/>
      <c r="V26" s="78"/>
      <c r="W26" s="68">
        <f t="shared" si="0"/>
        <v>3</v>
      </c>
      <c r="X26" s="47">
        <f t="shared" si="3"/>
        <v>336</v>
      </c>
      <c r="Y26" s="47">
        <f t="shared" si="2"/>
        <v>12</v>
      </c>
    </row>
    <row r="27" spans="1:25" ht="12.75">
      <c r="A27" s="32">
        <f t="shared" si="1"/>
        <v>20</v>
      </c>
      <c r="B27" s="15"/>
      <c r="C27" s="16" t="s">
        <v>131</v>
      </c>
      <c r="D27" s="6" t="s">
        <v>14</v>
      </c>
      <c r="E27" s="8">
        <v>1790</v>
      </c>
      <c r="F27" s="19" t="s">
        <v>86</v>
      </c>
      <c r="G27" s="72"/>
      <c r="H27" s="78"/>
      <c r="I27" s="74"/>
      <c r="J27" s="79"/>
      <c r="K27" s="71">
        <v>4</v>
      </c>
      <c r="L27" s="77">
        <v>5</v>
      </c>
      <c r="M27" s="72"/>
      <c r="N27" s="78"/>
      <c r="O27" s="72"/>
      <c r="P27" s="78"/>
      <c r="Q27" s="73">
        <v>19</v>
      </c>
      <c r="R27" s="81">
        <v>3</v>
      </c>
      <c r="S27" s="72"/>
      <c r="T27" s="78"/>
      <c r="U27" s="73">
        <v>16</v>
      </c>
      <c r="V27" s="77">
        <v>3.5</v>
      </c>
      <c r="W27" s="68">
        <f t="shared" si="0"/>
        <v>3</v>
      </c>
      <c r="X27" s="47">
        <f t="shared" si="3"/>
        <v>339</v>
      </c>
      <c r="Y27" s="47">
        <f t="shared" si="2"/>
        <v>11.5</v>
      </c>
    </row>
    <row r="28" spans="1:25" ht="12.75">
      <c r="A28" s="32">
        <f t="shared" si="1"/>
        <v>21</v>
      </c>
      <c r="B28" s="17"/>
      <c r="C28" s="16" t="s">
        <v>59</v>
      </c>
      <c r="D28" s="6" t="s">
        <v>14</v>
      </c>
      <c r="E28" s="8">
        <v>1946</v>
      </c>
      <c r="F28" s="19" t="s">
        <v>15</v>
      </c>
      <c r="G28" s="71">
        <v>31</v>
      </c>
      <c r="H28" s="77">
        <v>2.5</v>
      </c>
      <c r="I28" s="72"/>
      <c r="J28" s="78"/>
      <c r="K28" s="72"/>
      <c r="L28" s="78"/>
      <c r="M28" s="72"/>
      <c r="N28" s="78"/>
      <c r="O28" s="72"/>
      <c r="P28" s="78"/>
      <c r="Q28" s="72"/>
      <c r="R28" s="78"/>
      <c r="S28" s="73">
        <v>3</v>
      </c>
      <c r="T28" s="77">
        <v>4.5</v>
      </c>
      <c r="U28" s="73">
        <v>11</v>
      </c>
      <c r="V28" s="77">
        <v>4</v>
      </c>
      <c r="W28" s="68">
        <f t="shared" si="0"/>
        <v>3</v>
      </c>
      <c r="X28" s="47">
        <f t="shared" si="3"/>
        <v>345</v>
      </c>
      <c r="Y28" s="47">
        <f t="shared" si="2"/>
        <v>11</v>
      </c>
    </row>
    <row r="29" spans="1:25" ht="12.75">
      <c r="A29" s="32">
        <f t="shared" si="1"/>
        <v>22</v>
      </c>
      <c r="B29" s="15"/>
      <c r="C29" s="16" t="s">
        <v>88</v>
      </c>
      <c r="D29" s="6" t="s">
        <v>14</v>
      </c>
      <c r="E29" s="58">
        <v>1622</v>
      </c>
      <c r="F29" s="19" t="s">
        <v>89</v>
      </c>
      <c r="G29" s="72"/>
      <c r="H29" s="78"/>
      <c r="I29" s="71">
        <v>7</v>
      </c>
      <c r="J29" s="77">
        <v>4.5</v>
      </c>
      <c r="K29" s="71">
        <v>34</v>
      </c>
      <c r="L29" s="77">
        <v>1</v>
      </c>
      <c r="M29" s="72"/>
      <c r="N29" s="78"/>
      <c r="O29" s="72"/>
      <c r="P29" s="78"/>
      <c r="Q29" s="72"/>
      <c r="R29" s="78"/>
      <c r="S29" s="72"/>
      <c r="T29" s="78"/>
      <c r="U29" s="73">
        <v>10</v>
      </c>
      <c r="V29" s="77">
        <v>4</v>
      </c>
      <c r="W29" s="68">
        <f t="shared" si="0"/>
        <v>3</v>
      </c>
      <c r="X29" s="47">
        <f t="shared" si="3"/>
        <v>351</v>
      </c>
      <c r="Y29" s="47">
        <f t="shared" si="2"/>
        <v>9.5</v>
      </c>
    </row>
    <row r="30" spans="1:25" ht="12.75">
      <c r="A30" s="32">
        <f t="shared" si="1"/>
        <v>23</v>
      </c>
      <c r="B30" s="15"/>
      <c r="C30" s="62" t="s">
        <v>229</v>
      </c>
      <c r="D30" s="57" t="s">
        <v>14</v>
      </c>
      <c r="E30" s="58">
        <v>1690</v>
      </c>
      <c r="F30" s="67" t="s">
        <v>19</v>
      </c>
      <c r="G30" s="72"/>
      <c r="H30" s="78"/>
      <c r="I30" s="72"/>
      <c r="J30" s="78"/>
      <c r="K30" s="72"/>
      <c r="L30" s="78"/>
      <c r="M30" s="72"/>
      <c r="N30" s="78"/>
      <c r="O30" s="73">
        <v>12</v>
      </c>
      <c r="P30" s="81">
        <v>3.5</v>
      </c>
      <c r="Q30" s="73">
        <v>25</v>
      </c>
      <c r="R30" s="81">
        <v>2</v>
      </c>
      <c r="S30" s="72"/>
      <c r="T30" s="78"/>
      <c r="U30" s="73">
        <v>17</v>
      </c>
      <c r="V30" s="77">
        <v>3.5</v>
      </c>
      <c r="W30" s="68">
        <f t="shared" si="0"/>
        <v>3</v>
      </c>
      <c r="X30" s="47">
        <f t="shared" si="3"/>
        <v>354</v>
      </c>
      <c r="Y30" s="47">
        <f t="shared" si="2"/>
        <v>9</v>
      </c>
    </row>
    <row r="31" spans="1:25" ht="12.75">
      <c r="A31" s="32">
        <f t="shared" si="1"/>
        <v>24</v>
      </c>
      <c r="B31" s="17"/>
      <c r="C31" s="16" t="s">
        <v>47</v>
      </c>
      <c r="D31" s="6" t="s">
        <v>14</v>
      </c>
      <c r="E31" s="8">
        <v>1594</v>
      </c>
      <c r="F31" s="19" t="s">
        <v>19</v>
      </c>
      <c r="G31" s="71">
        <v>22</v>
      </c>
      <c r="H31" s="77">
        <v>3.5</v>
      </c>
      <c r="I31" s="71">
        <v>27</v>
      </c>
      <c r="J31" s="77">
        <v>2.5</v>
      </c>
      <c r="K31" s="72"/>
      <c r="L31" s="78"/>
      <c r="M31" s="72"/>
      <c r="N31" s="78"/>
      <c r="O31" s="72"/>
      <c r="P31" s="78"/>
      <c r="Q31" s="72"/>
      <c r="R31" s="78"/>
      <c r="S31" s="73">
        <v>14</v>
      </c>
      <c r="T31" s="77">
        <v>2</v>
      </c>
      <c r="U31" s="72"/>
      <c r="V31" s="78"/>
      <c r="W31" s="68">
        <f t="shared" si="0"/>
        <v>3</v>
      </c>
      <c r="X31" s="47">
        <f t="shared" si="3"/>
        <v>363</v>
      </c>
      <c r="Y31" s="47">
        <f t="shared" si="2"/>
        <v>8</v>
      </c>
    </row>
    <row r="32" spans="1:25" ht="12.75">
      <c r="A32" s="32">
        <f t="shared" si="1"/>
        <v>25</v>
      </c>
      <c r="B32" s="15"/>
      <c r="C32" s="16" t="s">
        <v>159</v>
      </c>
      <c r="D32" s="6" t="s">
        <v>14</v>
      </c>
      <c r="E32" s="8">
        <v>1493</v>
      </c>
      <c r="F32" s="19" t="s">
        <v>19</v>
      </c>
      <c r="G32" s="72"/>
      <c r="H32" s="78"/>
      <c r="I32" s="74"/>
      <c r="J32" s="79"/>
      <c r="K32" s="71">
        <v>33</v>
      </c>
      <c r="L32" s="77">
        <v>1.5</v>
      </c>
      <c r="M32" s="71">
        <v>12</v>
      </c>
      <c r="N32" s="77">
        <v>2</v>
      </c>
      <c r="O32" s="73">
        <v>21</v>
      </c>
      <c r="P32" s="81">
        <v>2</v>
      </c>
      <c r="Q32" s="71"/>
      <c r="R32" s="77"/>
      <c r="S32" s="71"/>
      <c r="T32" s="77"/>
      <c r="U32" s="71"/>
      <c r="V32" s="77"/>
      <c r="W32" s="68">
        <f t="shared" si="0"/>
        <v>3</v>
      </c>
      <c r="X32" s="47">
        <f t="shared" si="3"/>
        <v>366</v>
      </c>
      <c r="Y32" s="47">
        <f t="shared" si="2"/>
        <v>5.5</v>
      </c>
    </row>
    <row r="33" spans="1:25" ht="12.75">
      <c r="A33" s="32">
        <f t="shared" si="1"/>
        <v>26</v>
      </c>
      <c r="B33" s="17"/>
      <c r="C33" s="16" t="s">
        <v>45</v>
      </c>
      <c r="D33" s="6" t="s">
        <v>14</v>
      </c>
      <c r="E33" s="58">
        <v>1876</v>
      </c>
      <c r="F33" s="19" t="s">
        <v>23</v>
      </c>
      <c r="G33" s="71">
        <v>20</v>
      </c>
      <c r="H33" s="77">
        <v>3.5</v>
      </c>
      <c r="I33" s="71">
        <v>32</v>
      </c>
      <c r="J33" s="77">
        <v>1</v>
      </c>
      <c r="K33" s="72"/>
      <c r="L33" s="78"/>
      <c r="M33" s="72"/>
      <c r="N33" s="78"/>
      <c r="O33" s="72"/>
      <c r="P33" s="78"/>
      <c r="Q33" s="72"/>
      <c r="R33" s="78"/>
      <c r="S33" s="72"/>
      <c r="T33" s="78"/>
      <c r="U33" s="73">
        <v>14</v>
      </c>
      <c r="V33" s="77">
        <v>3.5</v>
      </c>
      <c r="W33" s="68">
        <f t="shared" si="0"/>
        <v>3</v>
      </c>
      <c r="X33" s="47">
        <f t="shared" si="3"/>
        <v>366</v>
      </c>
      <c r="Y33" s="47">
        <f t="shared" si="2"/>
        <v>8</v>
      </c>
    </row>
    <row r="34" spans="1:25" ht="12.75">
      <c r="A34" s="32">
        <f t="shared" si="1"/>
        <v>27</v>
      </c>
      <c r="B34" s="17"/>
      <c r="C34" s="16" t="s">
        <v>157</v>
      </c>
      <c r="D34" s="6" t="s">
        <v>14</v>
      </c>
      <c r="E34" s="8">
        <v>1247</v>
      </c>
      <c r="F34" s="19" t="s">
        <v>37</v>
      </c>
      <c r="G34" s="72"/>
      <c r="H34" s="78"/>
      <c r="I34" s="74"/>
      <c r="J34" s="79"/>
      <c r="K34" s="71">
        <v>31</v>
      </c>
      <c r="L34" s="77">
        <v>2</v>
      </c>
      <c r="M34" s="72"/>
      <c r="N34" s="78"/>
      <c r="O34" s="73">
        <v>22</v>
      </c>
      <c r="P34" s="81">
        <v>2</v>
      </c>
      <c r="Q34" s="72"/>
      <c r="R34" s="78"/>
      <c r="S34" s="72"/>
      <c r="T34" s="78"/>
      <c r="U34" s="73">
        <v>28</v>
      </c>
      <c r="V34" s="77">
        <v>1</v>
      </c>
      <c r="W34" s="68">
        <f t="shared" si="0"/>
        <v>3</v>
      </c>
      <c r="X34" s="47">
        <f t="shared" si="3"/>
        <v>381</v>
      </c>
      <c r="Y34" s="47">
        <f t="shared" si="2"/>
        <v>5</v>
      </c>
    </row>
    <row r="35" spans="1:25" ht="12.75">
      <c r="A35" s="32">
        <f t="shared" si="1"/>
        <v>28</v>
      </c>
      <c r="B35" s="15"/>
      <c r="C35" s="16" t="s">
        <v>18</v>
      </c>
      <c r="D35" s="6" t="s">
        <v>14</v>
      </c>
      <c r="E35" s="58">
        <v>1868</v>
      </c>
      <c r="F35" s="19" t="s">
        <v>19</v>
      </c>
      <c r="G35" s="71">
        <v>3</v>
      </c>
      <c r="H35" s="77">
        <v>5</v>
      </c>
      <c r="I35" s="72"/>
      <c r="J35" s="78"/>
      <c r="K35" s="72"/>
      <c r="L35" s="78"/>
      <c r="M35" s="72"/>
      <c r="N35" s="78"/>
      <c r="O35" s="72"/>
      <c r="P35" s="78"/>
      <c r="Q35" s="73">
        <v>1</v>
      </c>
      <c r="R35" s="81">
        <v>6.5</v>
      </c>
      <c r="S35" s="72"/>
      <c r="T35" s="78"/>
      <c r="U35" s="72"/>
      <c r="V35" s="78"/>
      <c r="W35" s="68">
        <f t="shared" si="0"/>
        <v>2</v>
      </c>
      <c r="X35" s="47">
        <f t="shared" si="3"/>
        <v>404</v>
      </c>
      <c r="Y35" s="47">
        <f t="shared" si="2"/>
        <v>11.5</v>
      </c>
    </row>
    <row r="36" spans="1:25" ht="12.75">
      <c r="A36" s="32">
        <f t="shared" si="1"/>
        <v>29</v>
      </c>
      <c r="B36" s="15"/>
      <c r="C36" s="57" t="s">
        <v>224</v>
      </c>
      <c r="D36" s="57" t="s">
        <v>14</v>
      </c>
      <c r="E36" s="58">
        <v>1826</v>
      </c>
      <c r="F36" s="67" t="s">
        <v>19</v>
      </c>
      <c r="G36" s="72"/>
      <c r="H36" s="78"/>
      <c r="I36" s="72"/>
      <c r="J36" s="78"/>
      <c r="K36" s="72"/>
      <c r="L36" s="78"/>
      <c r="M36" s="72"/>
      <c r="N36" s="78"/>
      <c r="O36" s="72"/>
      <c r="P36" s="78"/>
      <c r="Q36" s="73">
        <v>2</v>
      </c>
      <c r="R36" s="81">
        <v>5.5</v>
      </c>
      <c r="S36" s="72"/>
      <c r="T36" s="78"/>
      <c r="U36" s="73">
        <v>3</v>
      </c>
      <c r="V36" s="77">
        <v>5</v>
      </c>
      <c r="W36" s="68">
        <f t="shared" si="0"/>
        <v>2</v>
      </c>
      <c r="X36" s="47">
        <f t="shared" si="3"/>
        <v>405</v>
      </c>
      <c r="Y36" s="47">
        <f t="shared" si="2"/>
        <v>10.5</v>
      </c>
    </row>
    <row r="37" spans="1:25" ht="12.75">
      <c r="A37" s="32">
        <f t="shared" si="1"/>
        <v>30</v>
      </c>
      <c r="B37" s="15"/>
      <c r="C37" s="6" t="s">
        <v>13</v>
      </c>
      <c r="D37" s="6" t="s">
        <v>14</v>
      </c>
      <c r="E37" s="8">
        <v>1859</v>
      </c>
      <c r="F37" s="19" t="s">
        <v>15</v>
      </c>
      <c r="G37" s="71">
        <v>1</v>
      </c>
      <c r="H37" s="77">
        <v>6.5</v>
      </c>
      <c r="I37" s="71">
        <v>6</v>
      </c>
      <c r="J37" s="77">
        <v>4.5</v>
      </c>
      <c r="K37" s="72"/>
      <c r="L37" s="78"/>
      <c r="M37" s="72"/>
      <c r="N37" s="78"/>
      <c r="O37" s="72"/>
      <c r="P37" s="78"/>
      <c r="Q37" s="72"/>
      <c r="R37" s="78"/>
      <c r="S37" s="72"/>
      <c r="T37" s="78"/>
      <c r="U37" s="72"/>
      <c r="V37" s="78"/>
      <c r="W37" s="68">
        <f t="shared" si="0"/>
        <v>2</v>
      </c>
      <c r="X37" s="47">
        <f t="shared" si="3"/>
        <v>407</v>
      </c>
      <c r="Y37" s="47">
        <f t="shared" si="2"/>
        <v>11</v>
      </c>
    </row>
    <row r="38" spans="1:25" ht="12.75">
      <c r="A38" s="32">
        <f t="shared" si="1"/>
        <v>31</v>
      </c>
      <c r="B38" s="15"/>
      <c r="C38" s="6" t="s">
        <v>91</v>
      </c>
      <c r="D38" s="6" t="s">
        <v>14</v>
      </c>
      <c r="E38" s="8">
        <v>1761</v>
      </c>
      <c r="F38" s="19" t="s">
        <v>30</v>
      </c>
      <c r="G38" s="72"/>
      <c r="H38" s="78"/>
      <c r="I38" s="71">
        <v>10</v>
      </c>
      <c r="J38" s="77">
        <v>4</v>
      </c>
      <c r="K38" s="71">
        <v>2</v>
      </c>
      <c r="L38" s="77">
        <v>5.5</v>
      </c>
      <c r="M38" s="72"/>
      <c r="N38" s="78"/>
      <c r="O38" s="72"/>
      <c r="P38" s="78"/>
      <c r="Q38" s="72"/>
      <c r="R38" s="78"/>
      <c r="S38" s="72"/>
      <c r="T38" s="78"/>
      <c r="U38" s="72"/>
      <c r="V38" s="78"/>
      <c r="W38" s="68">
        <f t="shared" si="0"/>
        <v>2</v>
      </c>
      <c r="X38" s="47">
        <f t="shared" si="3"/>
        <v>412</v>
      </c>
      <c r="Y38" s="47">
        <f t="shared" si="2"/>
        <v>9.5</v>
      </c>
    </row>
    <row r="39" spans="1:25" ht="12.75">
      <c r="A39" s="32">
        <f t="shared" si="1"/>
        <v>32</v>
      </c>
      <c r="B39" s="15"/>
      <c r="C39" s="57" t="s">
        <v>241</v>
      </c>
      <c r="D39" s="57" t="s">
        <v>14</v>
      </c>
      <c r="E39" s="58">
        <v>1892</v>
      </c>
      <c r="F39" s="67" t="s">
        <v>44</v>
      </c>
      <c r="G39" s="72"/>
      <c r="H39" s="78"/>
      <c r="I39" s="72"/>
      <c r="J39" s="78"/>
      <c r="K39" s="72"/>
      <c r="L39" s="78"/>
      <c r="M39" s="71">
        <v>2</v>
      </c>
      <c r="N39" s="77">
        <v>6</v>
      </c>
      <c r="O39" s="73">
        <v>11</v>
      </c>
      <c r="P39" s="81">
        <v>4</v>
      </c>
      <c r="Q39" s="72"/>
      <c r="R39" s="78"/>
      <c r="S39" s="72"/>
      <c r="T39" s="78"/>
      <c r="U39" s="72"/>
      <c r="V39" s="78"/>
      <c r="W39" s="68">
        <f t="shared" si="0"/>
        <v>2</v>
      </c>
      <c r="X39" s="47">
        <f t="shared" si="3"/>
        <v>413</v>
      </c>
      <c r="Y39" s="47">
        <f t="shared" si="2"/>
        <v>10</v>
      </c>
    </row>
    <row r="40" spans="1:25" ht="12.75">
      <c r="A40" s="32">
        <f t="shared" si="1"/>
        <v>33</v>
      </c>
      <c r="B40" s="15"/>
      <c r="C40" s="57" t="s">
        <v>189</v>
      </c>
      <c r="D40" s="57" t="s">
        <v>14</v>
      </c>
      <c r="E40" s="58">
        <v>1958</v>
      </c>
      <c r="F40" s="67" t="s">
        <v>19</v>
      </c>
      <c r="G40" s="72"/>
      <c r="H40" s="78"/>
      <c r="I40" s="72"/>
      <c r="J40" s="78"/>
      <c r="K40" s="72"/>
      <c r="L40" s="78"/>
      <c r="M40" s="72"/>
      <c r="N40" s="78"/>
      <c r="O40" s="72"/>
      <c r="P40" s="78"/>
      <c r="Q40" s="73">
        <v>3</v>
      </c>
      <c r="R40" s="81">
        <v>5</v>
      </c>
      <c r="S40" s="72"/>
      <c r="T40" s="78"/>
      <c r="U40" s="73">
        <v>18</v>
      </c>
      <c r="V40" s="77">
        <v>3</v>
      </c>
      <c r="W40" s="68">
        <f aca="true" t="shared" si="4" ref="W40:W71">COUNT(G40:V40)/2</f>
        <v>2</v>
      </c>
      <c r="X40" s="47">
        <f t="shared" si="3"/>
        <v>421</v>
      </c>
      <c r="Y40" s="47">
        <f t="shared" si="2"/>
        <v>8</v>
      </c>
    </row>
    <row r="41" spans="1:25" ht="12.75">
      <c r="A41" s="32">
        <f t="shared" si="1"/>
        <v>34</v>
      </c>
      <c r="B41" s="15"/>
      <c r="C41" s="6" t="s">
        <v>137</v>
      </c>
      <c r="D41" s="6" t="s">
        <v>14</v>
      </c>
      <c r="E41" s="8">
        <v>1961</v>
      </c>
      <c r="F41" s="19" t="s">
        <v>19</v>
      </c>
      <c r="G41" s="72"/>
      <c r="H41" s="78"/>
      <c r="I41" s="74"/>
      <c r="J41" s="79"/>
      <c r="K41" s="71">
        <v>11</v>
      </c>
      <c r="L41" s="77">
        <v>4</v>
      </c>
      <c r="M41" s="72"/>
      <c r="N41" s="78"/>
      <c r="O41" s="72"/>
      <c r="P41" s="78"/>
      <c r="Q41" s="72"/>
      <c r="R41" s="78"/>
      <c r="S41" s="73">
        <v>10</v>
      </c>
      <c r="T41" s="77">
        <v>4</v>
      </c>
      <c r="U41" s="72"/>
      <c r="V41" s="78"/>
      <c r="W41" s="68">
        <f t="shared" si="4"/>
        <v>2</v>
      </c>
      <c r="X41" s="47">
        <f t="shared" si="3"/>
        <v>421</v>
      </c>
      <c r="Y41" s="47">
        <f t="shared" si="2"/>
        <v>8</v>
      </c>
    </row>
    <row r="42" spans="1:25" ht="12.75">
      <c r="A42" s="32">
        <f t="shared" si="1"/>
        <v>35</v>
      </c>
      <c r="B42" s="15"/>
      <c r="C42" s="6" t="s">
        <v>93</v>
      </c>
      <c r="D42" s="6" t="s">
        <v>14</v>
      </c>
      <c r="E42" s="8">
        <v>1681</v>
      </c>
      <c r="F42" s="19" t="s">
        <v>70</v>
      </c>
      <c r="G42" s="72"/>
      <c r="H42" s="78"/>
      <c r="I42" s="71">
        <v>15</v>
      </c>
      <c r="J42" s="77">
        <v>4</v>
      </c>
      <c r="K42" s="72"/>
      <c r="L42" s="78"/>
      <c r="M42" s="72"/>
      <c r="N42" s="78"/>
      <c r="O42" s="72"/>
      <c r="P42" s="78"/>
      <c r="Q42" s="73">
        <v>10</v>
      </c>
      <c r="R42" s="81">
        <v>4</v>
      </c>
      <c r="S42" s="72"/>
      <c r="T42" s="78"/>
      <c r="U42" s="72"/>
      <c r="V42" s="78"/>
      <c r="W42" s="68">
        <f t="shared" si="4"/>
        <v>2</v>
      </c>
      <c r="X42" s="47">
        <f t="shared" si="3"/>
        <v>425</v>
      </c>
      <c r="Y42" s="47">
        <f t="shared" si="2"/>
        <v>8</v>
      </c>
    </row>
    <row r="43" spans="1:25" ht="12.75">
      <c r="A43" s="32">
        <f t="shared" si="1"/>
        <v>36</v>
      </c>
      <c r="B43" s="17"/>
      <c r="C43" s="6" t="s">
        <v>41</v>
      </c>
      <c r="D43" s="6" t="s">
        <v>42</v>
      </c>
      <c r="E43" s="8">
        <v>1923</v>
      </c>
      <c r="F43" s="19" t="s">
        <v>34</v>
      </c>
      <c r="G43" s="71">
        <v>18</v>
      </c>
      <c r="H43" s="77">
        <v>4</v>
      </c>
      <c r="I43" s="72"/>
      <c r="J43" s="78"/>
      <c r="K43" s="71">
        <v>9</v>
      </c>
      <c r="L43" s="77">
        <v>4.5</v>
      </c>
      <c r="M43" s="72"/>
      <c r="N43" s="78"/>
      <c r="O43" s="72"/>
      <c r="P43" s="78"/>
      <c r="Q43" s="72"/>
      <c r="R43" s="78"/>
      <c r="S43" s="72"/>
      <c r="T43" s="78"/>
      <c r="U43" s="72"/>
      <c r="V43" s="78"/>
      <c r="W43" s="68">
        <f t="shared" si="4"/>
        <v>2</v>
      </c>
      <c r="X43" s="47">
        <f t="shared" si="3"/>
        <v>427</v>
      </c>
      <c r="Y43" s="47">
        <f t="shared" si="2"/>
        <v>8.5</v>
      </c>
    </row>
    <row r="44" spans="1:25" ht="12.75">
      <c r="A44" s="32">
        <f t="shared" si="1"/>
        <v>37</v>
      </c>
      <c r="B44" s="17"/>
      <c r="C44" s="6" t="s">
        <v>25</v>
      </c>
      <c r="D44" s="6" t="s">
        <v>14</v>
      </c>
      <c r="E44" s="58">
        <v>1727</v>
      </c>
      <c r="F44" s="19" t="s">
        <v>23</v>
      </c>
      <c r="G44" s="71">
        <v>7</v>
      </c>
      <c r="H44" s="77">
        <v>4.5</v>
      </c>
      <c r="I44" s="72"/>
      <c r="J44" s="78"/>
      <c r="K44" s="72"/>
      <c r="L44" s="78"/>
      <c r="M44" s="72"/>
      <c r="N44" s="78"/>
      <c r="O44" s="72"/>
      <c r="P44" s="78"/>
      <c r="Q44" s="72"/>
      <c r="R44" s="78"/>
      <c r="S44" s="72"/>
      <c r="T44" s="78"/>
      <c r="U44" s="73">
        <v>23</v>
      </c>
      <c r="V44" s="77">
        <v>2.5</v>
      </c>
      <c r="W44" s="68">
        <f t="shared" si="4"/>
        <v>2</v>
      </c>
      <c r="X44" s="47">
        <f t="shared" si="3"/>
        <v>430</v>
      </c>
      <c r="Y44" s="47">
        <f t="shared" si="2"/>
        <v>7</v>
      </c>
    </row>
    <row r="45" spans="1:25" ht="12.75">
      <c r="A45" s="32">
        <f t="shared" si="1"/>
        <v>38</v>
      </c>
      <c r="B45" s="15"/>
      <c r="C45" s="6" t="s">
        <v>148</v>
      </c>
      <c r="D45" s="6" t="s">
        <v>14</v>
      </c>
      <c r="E45" s="8">
        <v>1717</v>
      </c>
      <c r="F45" s="19" t="s">
        <v>30</v>
      </c>
      <c r="G45" s="72"/>
      <c r="H45" s="78"/>
      <c r="I45" s="74"/>
      <c r="J45" s="79"/>
      <c r="K45" s="71">
        <v>22</v>
      </c>
      <c r="L45" s="77">
        <v>3</v>
      </c>
      <c r="M45" s="72"/>
      <c r="N45" s="78"/>
      <c r="O45" s="73">
        <v>15</v>
      </c>
      <c r="P45" s="81">
        <v>3</v>
      </c>
      <c r="Q45" s="72"/>
      <c r="R45" s="78"/>
      <c r="S45" s="72"/>
      <c r="T45" s="78"/>
      <c r="U45" s="72"/>
      <c r="V45" s="78"/>
      <c r="W45" s="68">
        <f t="shared" si="4"/>
        <v>2</v>
      </c>
      <c r="X45" s="47">
        <f t="shared" si="3"/>
        <v>437</v>
      </c>
      <c r="Y45" s="47">
        <f aca="true" t="shared" si="5" ref="Y45:Y76">H45+J45+L45+N45+P45+R45+T45+V45</f>
        <v>6</v>
      </c>
    </row>
    <row r="46" spans="1:25" ht="12.75">
      <c r="A46" s="32">
        <f t="shared" si="1"/>
        <v>39</v>
      </c>
      <c r="B46" s="15"/>
      <c r="C46" s="57" t="s">
        <v>235</v>
      </c>
      <c r="D46" s="57" t="s">
        <v>14</v>
      </c>
      <c r="E46" s="58">
        <v>1857</v>
      </c>
      <c r="F46" s="67" t="s">
        <v>70</v>
      </c>
      <c r="G46" s="72"/>
      <c r="H46" s="78"/>
      <c r="I46" s="72"/>
      <c r="J46" s="78"/>
      <c r="K46" s="72"/>
      <c r="L46" s="78"/>
      <c r="M46" s="72"/>
      <c r="N46" s="78"/>
      <c r="O46" s="72"/>
      <c r="P46" s="78"/>
      <c r="Q46" s="73">
        <v>9</v>
      </c>
      <c r="R46" s="81">
        <v>4</v>
      </c>
      <c r="S46" s="72"/>
      <c r="T46" s="78"/>
      <c r="U46" s="73">
        <v>29</v>
      </c>
      <c r="V46" s="77">
        <v>0</v>
      </c>
      <c r="W46" s="68">
        <f t="shared" si="4"/>
        <v>2</v>
      </c>
      <c r="X46" s="47">
        <f t="shared" si="3"/>
        <v>438</v>
      </c>
      <c r="Y46" s="47">
        <f t="shared" si="5"/>
        <v>4</v>
      </c>
    </row>
    <row r="47" spans="1:25" ht="12.75">
      <c r="A47" s="32">
        <f t="shared" si="1"/>
        <v>40</v>
      </c>
      <c r="B47" s="15"/>
      <c r="C47" s="6" t="s">
        <v>97</v>
      </c>
      <c r="D47" s="6" t="s">
        <v>14</v>
      </c>
      <c r="E47" s="8">
        <v>1410</v>
      </c>
      <c r="F47" s="19" t="s">
        <v>19</v>
      </c>
      <c r="G47" s="72"/>
      <c r="H47" s="78"/>
      <c r="I47" s="71">
        <v>20</v>
      </c>
      <c r="J47" s="77">
        <v>3.5</v>
      </c>
      <c r="K47" s="71">
        <v>19</v>
      </c>
      <c r="L47" s="77">
        <v>3.5</v>
      </c>
      <c r="M47" s="72"/>
      <c r="N47" s="78"/>
      <c r="O47" s="72"/>
      <c r="P47" s="78"/>
      <c r="Q47" s="72"/>
      <c r="R47" s="78"/>
      <c r="S47" s="72"/>
      <c r="T47" s="78"/>
      <c r="U47" s="72"/>
      <c r="V47" s="78"/>
      <c r="W47" s="68">
        <f t="shared" si="4"/>
        <v>2</v>
      </c>
      <c r="X47" s="47">
        <f t="shared" si="3"/>
        <v>439</v>
      </c>
      <c r="Y47" s="47">
        <f t="shared" si="5"/>
        <v>7</v>
      </c>
    </row>
    <row r="48" spans="1:25" ht="12.75">
      <c r="A48" s="32">
        <f t="shared" si="1"/>
        <v>41</v>
      </c>
      <c r="B48" s="17"/>
      <c r="C48" s="6" t="s">
        <v>22</v>
      </c>
      <c r="D48" s="6" t="s">
        <v>14</v>
      </c>
      <c r="E48" s="8">
        <v>1727</v>
      </c>
      <c r="F48" s="19" t="s">
        <v>23</v>
      </c>
      <c r="G48" s="71">
        <v>5</v>
      </c>
      <c r="H48" s="77">
        <v>5</v>
      </c>
      <c r="I48" s="71">
        <v>34</v>
      </c>
      <c r="J48" s="77">
        <v>0</v>
      </c>
      <c r="K48" s="72"/>
      <c r="L48" s="78"/>
      <c r="M48" s="72"/>
      <c r="N48" s="78"/>
      <c r="O48" s="72"/>
      <c r="P48" s="78"/>
      <c r="Q48" s="72"/>
      <c r="R48" s="78"/>
      <c r="S48" s="72"/>
      <c r="T48" s="78"/>
      <c r="U48" s="72"/>
      <c r="V48" s="78"/>
      <c r="W48" s="68">
        <f t="shared" si="4"/>
        <v>2</v>
      </c>
      <c r="X48" s="47">
        <f aca="true" t="shared" si="6" ref="X48:X79">G48+I48+K48+M48+O48+Q48+S48+U48+($W$5-W48)*100</f>
        <v>439</v>
      </c>
      <c r="Y48" s="47">
        <f t="shared" si="5"/>
        <v>5</v>
      </c>
    </row>
    <row r="49" spans="1:25" ht="12.75">
      <c r="A49" s="32">
        <f t="shared" si="1"/>
        <v>42</v>
      </c>
      <c r="B49" s="15"/>
      <c r="C49" s="6" t="s">
        <v>100</v>
      </c>
      <c r="D49" s="6" t="s">
        <v>14</v>
      </c>
      <c r="E49" s="8">
        <v>1816</v>
      </c>
      <c r="F49" s="19" t="s">
        <v>89</v>
      </c>
      <c r="G49" s="72"/>
      <c r="H49" s="78"/>
      <c r="I49" s="71">
        <v>25</v>
      </c>
      <c r="J49" s="77">
        <v>2.5</v>
      </c>
      <c r="K49" s="72"/>
      <c r="L49" s="78"/>
      <c r="M49" s="72"/>
      <c r="N49" s="78"/>
      <c r="O49" s="72"/>
      <c r="P49" s="78"/>
      <c r="Q49" s="72"/>
      <c r="R49" s="78"/>
      <c r="S49" s="73">
        <v>18</v>
      </c>
      <c r="T49" s="77">
        <v>0</v>
      </c>
      <c r="U49" s="72"/>
      <c r="V49" s="78"/>
      <c r="W49" s="68">
        <f t="shared" si="4"/>
        <v>2</v>
      </c>
      <c r="X49" s="47">
        <f t="shared" si="6"/>
        <v>443</v>
      </c>
      <c r="Y49" s="47">
        <f t="shared" si="5"/>
        <v>2.5</v>
      </c>
    </row>
    <row r="50" spans="1:25" ht="12.75">
      <c r="A50" s="32">
        <f t="shared" si="1"/>
        <v>43</v>
      </c>
      <c r="B50" s="15"/>
      <c r="C50" s="6" t="s">
        <v>95</v>
      </c>
      <c r="D50" s="6" t="s">
        <v>14</v>
      </c>
      <c r="E50" s="8">
        <v>1881</v>
      </c>
      <c r="F50" s="19" t="s">
        <v>89</v>
      </c>
      <c r="G50" s="72"/>
      <c r="H50" s="78"/>
      <c r="I50" s="71">
        <v>18</v>
      </c>
      <c r="J50" s="77">
        <v>3.5</v>
      </c>
      <c r="K50" s="71">
        <v>25</v>
      </c>
      <c r="L50" s="77">
        <v>2.5</v>
      </c>
      <c r="M50" s="72"/>
      <c r="N50" s="78"/>
      <c r="O50" s="72"/>
      <c r="P50" s="78"/>
      <c r="Q50" s="72"/>
      <c r="R50" s="78"/>
      <c r="S50" s="72"/>
      <c r="T50" s="78"/>
      <c r="U50" s="72"/>
      <c r="V50" s="78"/>
      <c r="W50" s="68">
        <f t="shared" si="4"/>
        <v>2</v>
      </c>
      <c r="X50" s="47">
        <f t="shared" si="6"/>
        <v>443</v>
      </c>
      <c r="Y50" s="47">
        <f t="shared" si="5"/>
        <v>6</v>
      </c>
    </row>
    <row r="51" spans="1:25" ht="12.75">
      <c r="A51" s="32">
        <f t="shared" si="1"/>
        <v>44</v>
      </c>
      <c r="B51" s="15"/>
      <c r="C51" s="57" t="s">
        <v>98</v>
      </c>
      <c r="D51" s="57" t="s">
        <v>14</v>
      </c>
      <c r="E51" s="58">
        <v>1500</v>
      </c>
      <c r="F51" s="67" t="s">
        <v>19</v>
      </c>
      <c r="G51" s="72"/>
      <c r="H51" s="78"/>
      <c r="I51" s="71">
        <v>22</v>
      </c>
      <c r="J51" s="77">
        <v>3</v>
      </c>
      <c r="K51" s="72"/>
      <c r="L51" s="78"/>
      <c r="M51" s="72"/>
      <c r="N51" s="78"/>
      <c r="O51" s="73">
        <v>23</v>
      </c>
      <c r="P51" s="81">
        <v>2</v>
      </c>
      <c r="Q51" s="72"/>
      <c r="R51" s="78"/>
      <c r="S51" s="72"/>
      <c r="T51" s="78"/>
      <c r="U51" s="72"/>
      <c r="V51" s="78"/>
      <c r="W51" s="68">
        <f t="shared" si="4"/>
        <v>2</v>
      </c>
      <c r="X51" s="47">
        <f t="shared" si="6"/>
        <v>445</v>
      </c>
      <c r="Y51" s="47">
        <f t="shared" si="5"/>
        <v>5</v>
      </c>
    </row>
    <row r="52" spans="1:25" ht="12.75">
      <c r="A52" s="32">
        <f t="shared" si="1"/>
        <v>45</v>
      </c>
      <c r="B52" s="15"/>
      <c r="C52" s="57" t="s">
        <v>203</v>
      </c>
      <c r="D52" s="57" t="s">
        <v>14</v>
      </c>
      <c r="E52" s="58">
        <v>1309</v>
      </c>
      <c r="F52" s="67" t="s">
        <v>19</v>
      </c>
      <c r="G52" s="72"/>
      <c r="H52" s="78"/>
      <c r="I52" s="72"/>
      <c r="J52" s="78"/>
      <c r="K52" s="72"/>
      <c r="L52" s="78"/>
      <c r="M52" s="72"/>
      <c r="N52" s="78"/>
      <c r="O52" s="73">
        <v>24</v>
      </c>
      <c r="P52" s="81">
        <v>1.5</v>
      </c>
      <c r="Q52" s="73">
        <v>26</v>
      </c>
      <c r="R52" s="81">
        <v>2</v>
      </c>
      <c r="S52" s="72"/>
      <c r="T52" s="78"/>
      <c r="U52" s="72"/>
      <c r="V52" s="78"/>
      <c r="W52" s="68">
        <f t="shared" si="4"/>
        <v>2</v>
      </c>
      <c r="X52" s="47">
        <f t="shared" si="6"/>
        <v>450</v>
      </c>
      <c r="Y52" s="47">
        <f t="shared" si="5"/>
        <v>3.5</v>
      </c>
    </row>
    <row r="53" spans="1:25" ht="12.75">
      <c r="A53" s="32">
        <f t="shared" si="1"/>
        <v>46</v>
      </c>
      <c r="B53" s="15"/>
      <c r="C53" s="6" t="s">
        <v>55</v>
      </c>
      <c r="D53" s="6" t="s">
        <v>14</v>
      </c>
      <c r="E53" s="58">
        <v>1160</v>
      </c>
      <c r="F53" s="19" t="s">
        <v>40</v>
      </c>
      <c r="G53" s="71">
        <v>28</v>
      </c>
      <c r="H53" s="77">
        <v>3</v>
      </c>
      <c r="I53" s="72"/>
      <c r="J53" s="78"/>
      <c r="K53" s="72"/>
      <c r="L53" s="78"/>
      <c r="M53" s="72"/>
      <c r="N53" s="78"/>
      <c r="O53" s="72"/>
      <c r="P53" s="78"/>
      <c r="Q53" s="73">
        <v>23</v>
      </c>
      <c r="R53" s="81">
        <v>2.5</v>
      </c>
      <c r="S53" s="72"/>
      <c r="T53" s="78"/>
      <c r="U53" s="72"/>
      <c r="V53" s="78"/>
      <c r="W53" s="68">
        <f t="shared" si="4"/>
        <v>2</v>
      </c>
      <c r="X53" s="47">
        <f t="shared" si="6"/>
        <v>451</v>
      </c>
      <c r="Y53" s="47">
        <f t="shared" si="5"/>
        <v>5.5</v>
      </c>
    </row>
    <row r="54" spans="1:25" ht="12.75">
      <c r="A54" s="32">
        <f t="shared" si="1"/>
        <v>47</v>
      </c>
      <c r="B54" s="15"/>
      <c r="C54" s="57" t="s">
        <v>205</v>
      </c>
      <c r="D54" s="57" t="s">
        <v>14</v>
      </c>
      <c r="E54" s="58">
        <v>1498</v>
      </c>
      <c r="F54" s="67" t="s">
        <v>40</v>
      </c>
      <c r="G54" s="71">
        <v>24</v>
      </c>
      <c r="H54" s="77">
        <v>3</v>
      </c>
      <c r="I54" s="72"/>
      <c r="J54" s="78"/>
      <c r="K54" s="72"/>
      <c r="L54" s="78"/>
      <c r="M54" s="72"/>
      <c r="N54" s="78"/>
      <c r="O54" s="72"/>
      <c r="P54" s="78"/>
      <c r="Q54" s="73">
        <v>28</v>
      </c>
      <c r="R54" s="81">
        <v>2</v>
      </c>
      <c r="S54" s="72"/>
      <c r="T54" s="78"/>
      <c r="U54" s="72"/>
      <c r="V54" s="78"/>
      <c r="W54" s="68">
        <f t="shared" si="4"/>
        <v>2</v>
      </c>
      <c r="X54" s="47">
        <f t="shared" si="6"/>
        <v>452</v>
      </c>
      <c r="Y54" s="47">
        <f t="shared" si="5"/>
        <v>5</v>
      </c>
    </row>
    <row r="55" spans="1:25" ht="12.75">
      <c r="A55" s="32">
        <f t="shared" si="1"/>
        <v>48</v>
      </c>
      <c r="B55" s="17"/>
      <c r="C55" s="6" t="s">
        <v>66</v>
      </c>
      <c r="D55" s="6" t="s">
        <v>14</v>
      </c>
      <c r="E55" s="58">
        <v>1204</v>
      </c>
      <c r="F55" s="19" t="s">
        <v>40</v>
      </c>
      <c r="G55" s="71">
        <v>37</v>
      </c>
      <c r="H55" s="77">
        <v>1</v>
      </c>
      <c r="I55" s="72"/>
      <c r="J55" s="78"/>
      <c r="K55" s="72"/>
      <c r="L55" s="78"/>
      <c r="M55" s="72"/>
      <c r="N55" s="78"/>
      <c r="O55" s="72"/>
      <c r="P55" s="78"/>
      <c r="Q55" s="73">
        <v>16</v>
      </c>
      <c r="R55" s="81">
        <v>3.5</v>
      </c>
      <c r="S55" s="72"/>
      <c r="T55" s="78"/>
      <c r="U55" s="72"/>
      <c r="V55" s="78"/>
      <c r="W55" s="68">
        <f t="shared" si="4"/>
        <v>2</v>
      </c>
      <c r="X55" s="47">
        <f t="shared" si="6"/>
        <v>453</v>
      </c>
      <c r="Y55" s="47">
        <f t="shared" si="5"/>
        <v>4.5</v>
      </c>
    </row>
    <row r="56" spans="1:25" ht="12.75">
      <c r="A56" s="32">
        <f t="shared" si="1"/>
        <v>49</v>
      </c>
      <c r="B56" s="15"/>
      <c r="C56" s="57" t="s">
        <v>65</v>
      </c>
      <c r="D56" s="57" t="s">
        <v>14</v>
      </c>
      <c r="E56" s="58">
        <v>1179</v>
      </c>
      <c r="F56" s="67" t="s">
        <v>40</v>
      </c>
      <c r="G56" s="71">
        <v>36</v>
      </c>
      <c r="H56" s="77">
        <v>2</v>
      </c>
      <c r="I56" s="72"/>
      <c r="J56" s="78"/>
      <c r="K56" s="72"/>
      <c r="L56" s="78"/>
      <c r="M56" s="72"/>
      <c r="N56" s="78"/>
      <c r="O56" s="72"/>
      <c r="P56" s="78"/>
      <c r="Q56" s="73">
        <v>21</v>
      </c>
      <c r="R56" s="81">
        <v>3</v>
      </c>
      <c r="S56" s="72"/>
      <c r="T56" s="78"/>
      <c r="U56" s="72"/>
      <c r="V56" s="78"/>
      <c r="W56" s="68">
        <f t="shared" si="4"/>
        <v>2</v>
      </c>
      <c r="X56" s="47">
        <f t="shared" si="6"/>
        <v>457</v>
      </c>
      <c r="Y56" s="47">
        <f t="shared" si="5"/>
        <v>5</v>
      </c>
    </row>
    <row r="57" spans="1:25" ht="12.75">
      <c r="A57" s="32">
        <f t="shared" si="1"/>
        <v>50</v>
      </c>
      <c r="B57" s="15"/>
      <c r="C57" s="6" t="s">
        <v>63</v>
      </c>
      <c r="D57" s="6" t="s">
        <v>14</v>
      </c>
      <c r="E57" s="8">
        <v>1248</v>
      </c>
      <c r="F57" s="19" t="s">
        <v>64</v>
      </c>
      <c r="G57" s="71">
        <v>35</v>
      </c>
      <c r="H57" s="77">
        <v>2</v>
      </c>
      <c r="I57" s="71">
        <v>24</v>
      </c>
      <c r="J57" s="77">
        <v>3</v>
      </c>
      <c r="K57" s="72"/>
      <c r="L57" s="78"/>
      <c r="M57" s="72"/>
      <c r="N57" s="78"/>
      <c r="O57" s="72"/>
      <c r="P57" s="78"/>
      <c r="Q57" s="72"/>
      <c r="R57" s="78"/>
      <c r="S57" s="72"/>
      <c r="T57" s="78"/>
      <c r="U57" s="72"/>
      <c r="V57" s="78"/>
      <c r="W57" s="68">
        <f t="shared" si="4"/>
        <v>2</v>
      </c>
      <c r="X57" s="47">
        <f t="shared" si="6"/>
        <v>459</v>
      </c>
      <c r="Y57" s="47">
        <f t="shared" si="5"/>
        <v>5</v>
      </c>
    </row>
    <row r="58" spans="1:25" ht="12.75">
      <c r="A58" s="32">
        <f t="shared" si="1"/>
        <v>51</v>
      </c>
      <c r="B58" s="61"/>
      <c r="C58" s="6" t="s">
        <v>104</v>
      </c>
      <c r="D58" s="6" t="s">
        <v>14</v>
      </c>
      <c r="E58" s="58">
        <v>1460</v>
      </c>
      <c r="F58" s="19" t="s">
        <v>19</v>
      </c>
      <c r="G58" s="72"/>
      <c r="H58" s="78"/>
      <c r="I58" s="71">
        <v>33</v>
      </c>
      <c r="J58" s="77">
        <v>0</v>
      </c>
      <c r="K58" s="72"/>
      <c r="L58" s="78"/>
      <c r="M58" s="72"/>
      <c r="N58" s="78"/>
      <c r="O58" s="72"/>
      <c r="P58" s="78"/>
      <c r="Q58" s="72"/>
      <c r="R58" s="78"/>
      <c r="S58" s="72"/>
      <c r="T58" s="78"/>
      <c r="U58" s="73">
        <v>27</v>
      </c>
      <c r="V58" s="77">
        <v>1</v>
      </c>
      <c r="W58" s="68">
        <f t="shared" si="4"/>
        <v>2</v>
      </c>
      <c r="X58" s="47">
        <f t="shared" si="6"/>
        <v>460</v>
      </c>
      <c r="Y58" s="47">
        <f t="shared" si="5"/>
        <v>1</v>
      </c>
    </row>
    <row r="59" spans="1:25" ht="12.75">
      <c r="A59" s="32">
        <f t="shared" si="1"/>
        <v>52</v>
      </c>
      <c r="B59" s="61"/>
      <c r="C59" s="6" t="s">
        <v>85</v>
      </c>
      <c r="D59" s="6" t="s">
        <v>14</v>
      </c>
      <c r="E59" s="8">
        <v>2245</v>
      </c>
      <c r="F59" s="19" t="s">
        <v>86</v>
      </c>
      <c r="G59" s="72"/>
      <c r="H59" s="78"/>
      <c r="I59" s="71">
        <v>1</v>
      </c>
      <c r="J59" s="77">
        <v>6</v>
      </c>
      <c r="K59" s="72"/>
      <c r="L59" s="78"/>
      <c r="M59" s="72"/>
      <c r="N59" s="78"/>
      <c r="O59" s="72"/>
      <c r="P59" s="78"/>
      <c r="Q59" s="72"/>
      <c r="R59" s="78"/>
      <c r="S59" s="72"/>
      <c r="T59" s="78"/>
      <c r="U59" s="72"/>
      <c r="V59" s="78"/>
      <c r="W59" s="68">
        <f t="shared" si="4"/>
        <v>1</v>
      </c>
      <c r="X59" s="47">
        <f t="shared" si="6"/>
        <v>501</v>
      </c>
      <c r="Y59" s="47">
        <f t="shared" si="5"/>
        <v>6</v>
      </c>
    </row>
    <row r="60" spans="1:25" ht="12.75">
      <c r="A60" s="32">
        <f t="shared" si="1"/>
        <v>53</v>
      </c>
      <c r="B60" s="63"/>
      <c r="C60" s="57" t="s">
        <v>211</v>
      </c>
      <c r="D60" s="57" t="s">
        <v>14</v>
      </c>
      <c r="E60" s="58">
        <v>2198</v>
      </c>
      <c r="F60" s="67" t="s">
        <v>169</v>
      </c>
      <c r="G60" s="72"/>
      <c r="H60" s="78"/>
      <c r="I60" s="72"/>
      <c r="J60" s="78"/>
      <c r="K60" s="72"/>
      <c r="L60" s="78"/>
      <c r="M60" s="72"/>
      <c r="N60" s="78"/>
      <c r="O60" s="72"/>
      <c r="P60" s="78"/>
      <c r="Q60" s="72"/>
      <c r="R60" s="78"/>
      <c r="S60" s="73">
        <v>1</v>
      </c>
      <c r="T60" s="77">
        <v>5.5</v>
      </c>
      <c r="U60" s="72"/>
      <c r="V60" s="78"/>
      <c r="W60" s="68">
        <f t="shared" si="4"/>
        <v>1</v>
      </c>
      <c r="X60" s="47">
        <f t="shared" si="6"/>
        <v>501</v>
      </c>
      <c r="Y60" s="47">
        <f t="shared" si="5"/>
        <v>5.5</v>
      </c>
    </row>
    <row r="61" spans="1:25" ht="12.75">
      <c r="A61" s="32">
        <f t="shared" si="1"/>
        <v>54</v>
      </c>
      <c r="B61" s="61"/>
      <c r="C61" s="6" t="s">
        <v>125</v>
      </c>
      <c r="D61" s="6" t="s">
        <v>14</v>
      </c>
      <c r="E61" s="8">
        <v>2247</v>
      </c>
      <c r="F61" s="19" t="s">
        <v>126</v>
      </c>
      <c r="G61" s="72"/>
      <c r="H61" s="78"/>
      <c r="I61" s="74"/>
      <c r="J61" s="79"/>
      <c r="K61" s="71">
        <v>1</v>
      </c>
      <c r="L61" s="77">
        <v>7</v>
      </c>
      <c r="M61" s="72"/>
      <c r="N61" s="78"/>
      <c r="O61" s="72"/>
      <c r="P61" s="78"/>
      <c r="Q61" s="72"/>
      <c r="R61" s="78"/>
      <c r="S61" s="72"/>
      <c r="T61" s="78"/>
      <c r="U61" s="72"/>
      <c r="V61" s="78"/>
      <c r="W61" s="68">
        <f t="shared" si="4"/>
        <v>1</v>
      </c>
      <c r="X61" s="47">
        <f t="shared" si="6"/>
        <v>501</v>
      </c>
      <c r="Y61" s="47">
        <f t="shared" si="5"/>
        <v>7</v>
      </c>
    </row>
    <row r="62" spans="1:25" ht="12.75">
      <c r="A62" s="32">
        <f t="shared" si="1"/>
        <v>55</v>
      </c>
      <c r="B62" s="61"/>
      <c r="C62" s="6" t="s">
        <v>129</v>
      </c>
      <c r="D62" s="6" t="s">
        <v>14</v>
      </c>
      <c r="E62" s="8">
        <v>2090</v>
      </c>
      <c r="F62" s="19" t="s">
        <v>130</v>
      </c>
      <c r="G62" s="72"/>
      <c r="H62" s="78"/>
      <c r="I62" s="74"/>
      <c r="J62" s="79"/>
      <c r="K62" s="71">
        <v>3</v>
      </c>
      <c r="L62" s="77">
        <v>5</v>
      </c>
      <c r="M62" s="72"/>
      <c r="N62" s="78"/>
      <c r="O62" s="72"/>
      <c r="P62" s="78"/>
      <c r="Q62" s="72"/>
      <c r="R62" s="78"/>
      <c r="S62" s="72"/>
      <c r="T62" s="78"/>
      <c r="U62" s="72"/>
      <c r="V62" s="78"/>
      <c r="W62" s="68">
        <f t="shared" si="4"/>
        <v>1</v>
      </c>
      <c r="X62" s="47">
        <f t="shared" si="6"/>
        <v>503</v>
      </c>
      <c r="Y62" s="47">
        <f t="shared" si="5"/>
        <v>5</v>
      </c>
    </row>
    <row r="63" spans="1:25" ht="12.75">
      <c r="A63" s="32">
        <f t="shared" si="1"/>
        <v>56</v>
      </c>
      <c r="B63" s="65"/>
      <c r="C63" s="6" t="s">
        <v>168</v>
      </c>
      <c r="D63" s="6" t="s">
        <v>14</v>
      </c>
      <c r="E63" s="8">
        <v>1973</v>
      </c>
      <c r="F63" s="19" t="s">
        <v>169</v>
      </c>
      <c r="G63" s="72"/>
      <c r="H63" s="78"/>
      <c r="I63" s="72"/>
      <c r="J63" s="78"/>
      <c r="K63" s="72"/>
      <c r="L63" s="78"/>
      <c r="M63" s="71">
        <v>3</v>
      </c>
      <c r="N63" s="77">
        <v>5</v>
      </c>
      <c r="O63" s="71"/>
      <c r="P63" s="77"/>
      <c r="Q63" s="71"/>
      <c r="R63" s="77"/>
      <c r="S63" s="71"/>
      <c r="T63" s="77"/>
      <c r="U63" s="71"/>
      <c r="V63" s="77"/>
      <c r="W63" s="68">
        <f t="shared" si="4"/>
        <v>1</v>
      </c>
      <c r="X63" s="47">
        <f t="shared" si="6"/>
        <v>503</v>
      </c>
      <c r="Y63" s="47">
        <f t="shared" si="5"/>
        <v>5</v>
      </c>
    </row>
    <row r="64" spans="1:25" ht="12.75">
      <c r="A64" s="32">
        <f t="shared" si="1"/>
        <v>57</v>
      </c>
      <c r="B64" s="61"/>
      <c r="C64" s="6" t="s">
        <v>87</v>
      </c>
      <c r="D64" s="6" t="s">
        <v>14</v>
      </c>
      <c r="E64" s="8">
        <v>1866</v>
      </c>
      <c r="F64" s="19"/>
      <c r="G64" s="72"/>
      <c r="H64" s="78"/>
      <c r="I64" s="71">
        <v>4</v>
      </c>
      <c r="J64" s="77">
        <v>5</v>
      </c>
      <c r="K64" s="72"/>
      <c r="L64" s="78"/>
      <c r="M64" s="72"/>
      <c r="N64" s="78"/>
      <c r="O64" s="72"/>
      <c r="P64" s="78"/>
      <c r="Q64" s="72"/>
      <c r="R64" s="78"/>
      <c r="S64" s="72"/>
      <c r="T64" s="78"/>
      <c r="U64" s="72"/>
      <c r="V64" s="78"/>
      <c r="W64" s="68">
        <f t="shared" si="4"/>
        <v>1</v>
      </c>
      <c r="X64" s="47">
        <f t="shared" si="6"/>
        <v>504</v>
      </c>
      <c r="Y64" s="47">
        <f t="shared" si="5"/>
        <v>5</v>
      </c>
    </row>
    <row r="65" spans="1:25" ht="12.75">
      <c r="A65" s="32">
        <f t="shared" si="1"/>
        <v>58</v>
      </c>
      <c r="B65" s="61"/>
      <c r="C65" s="6" t="s">
        <v>170</v>
      </c>
      <c r="D65" s="6" t="s">
        <v>14</v>
      </c>
      <c r="E65" s="8">
        <v>1575</v>
      </c>
      <c r="F65" s="19" t="s">
        <v>44</v>
      </c>
      <c r="G65" s="72"/>
      <c r="H65" s="78"/>
      <c r="I65" s="72"/>
      <c r="J65" s="78"/>
      <c r="K65" s="72"/>
      <c r="L65" s="78"/>
      <c r="M65" s="71">
        <v>5</v>
      </c>
      <c r="N65" s="77">
        <v>3.5</v>
      </c>
      <c r="O65" s="71"/>
      <c r="P65" s="77"/>
      <c r="Q65" s="71"/>
      <c r="R65" s="77"/>
      <c r="S65" s="71"/>
      <c r="T65" s="77"/>
      <c r="U65" s="71"/>
      <c r="V65" s="77"/>
      <c r="W65" s="68">
        <f t="shared" si="4"/>
        <v>1</v>
      </c>
      <c r="X65" s="47">
        <f t="shared" si="6"/>
        <v>505</v>
      </c>
      <c r="Y65" s="47">
        <f t="shared" si="5"/>
        <v>3.5</v>
      </c>
    </row>
    <row r="66" spans="1:25" ht="12.75">
      <c r="A66" s="32">
        <f t="shared" si="1"/>
        <v>59</v>
      </c>
      <c r="B66" s="61"/>
      <c r="C66" s="57" t="s">
        <v>190</v>
      </c>
      <c r="D66" s="57" t="s">
        <v>14</v>
      </c>
      <c r="E66" s="58">
        <v>1805</v>
      </c>
      <c r="F66" s="67" t="s">
        <v>40</v>
      </c>
      <c r="G66" s="72"/>
      <c r="H66" s="78"/>
      <c r="I66" s="72"/>
      <c r="J66" s="78"/>
      <c r="K66" s="72"/>
      <c r="L66" s="78"/>
      <c r="M66" s="72"/>
      <c r="N66" s="78"/>
      <c r="O66" s="72"/>
      <c r="P66" s="78"/>
      <c r="Q66" s="73">
        <v>6</v>
      </c>
      <c r="R66" s="81">
        <v>4.5</v>
      </c>
      <c r="S66" s="72"/>
      <c r="T66" s="78"/>
      <c r="U66" s="72"/>
      <c r="V66" s="78"/>
      <c r="W66" s="68">
        <f t="shared" si="4"/>
        <v>1</v>
      </c>
      <c r="X66" s="47">
        <f t="shared" si="6"/>
        <v>506</v>
      </c>
      <c r="Y66" s="47">
        <f t="shared" si="5"/>
        <v>4.5</v>
      </c>
    </row>
    <row r="67" spans="1:25" ht="12.75">
      <c r="A67" s="32">
        <f t="shared" si="1"/>
        <v>60</v>
      </c>
      <c r="B67" s="61"/>
      <c r="C67" s="57" t="s">
        <v>225</v>
      </c>
      <c r="D67" s="57" t="s">
        <v>14</v>
      </c>
      <c r="E67" s="58">
        <v>1857</v>
      </c>
      <c r="F67" s="67" t="s">
        <v>70</v>
      </c>
      <c r="G67" s="72"/>
      <c r="H67" s="78"/>
      <c r="I67" s="72"/>
      <c r="J67" s="78"/>
      <c r="K67" s="72"/>
      <c r="L67" s="78"/>
      <c r="M67" s="72"/>
      <c r="N67" s="78"/>
      <c r="O67" s="72"/>
      <c r="P67" s="78"/>
      <c r="Q67" s="72"/>
      <c r="R67" s="78"/>
      <c r="S67" s="72"/>
      <c r="T67" s="78"/>
      <c r="U67" s="73">
        <v>6</v>
      </c>
      <c r="V67" s="77">
        <v>4.5</v>
      </c>
      <c r="W67" s="68">
        <f t="shared" si="4"/>
        <v>1</v>
      </c>
      <c r="X67" s="47">
        <f t="shared" si="6"/>
        <v>506</v>
      </c>
      <c r="Y67" s="47">
        <f t="shared" si="5"/>
        <v>4.5</v>
      </c>
    </row>
    <row r="68" spans="1:25" ht="12.75">
      <c r="A68" s="32">
        <f t="shared" si="1"/>
        <v>61</v>
      </c>
      <c r="B68" s="63"/>
      <c r="C68" s="57" t="s">
        <v>212</v>
      </c>
      <c r="D68" s="57" t="s">
        <v>14</v>
      </c>
      <c r="E68" s="58">
        <v>1922</v>
      </c>
      <c r="F68" s="67" t="s">
        <v>169</v>
      </c>
      <c r="G68" s="72"/>
      <c r="H68" s="78"/>
      <c r="I68" s="72"/>
      <c r="J68" s="78"/>
      <c r="K68" s="72"/>
      <c r="L68" s="78"/>
      <c r="M68" s="72"/>
      <c r="N68" s="78"/>
      <c r="O68" s="72"/>
      <c r="P68" s="78"/>
      <c r="Q68" s="72"/>
      <c r="R68" s="78"/>
      <c r="S68" s="73">
        <v>6</v>
      </c>
      <c r="T68" s="77">
        <v>4.5</v>
      </c>
      <c r="U68" s="72"/>
      <c r="V68" s="78"/>
      <c r="W68" s="68">
        <f t="shared" si="4"/>
        <v>1</v>
      </c>
      <c r="X68" s="47">
        <f t="shared" si="6"/>
        <v>506</v>
      </c>
      <c r="Y68" s="47">
        <f t="shared" si="5"/>
        <v>4.5</v>
      </c>
    </row>
    <row r="69" spans="1:25" ht="12.75">
      <c r="A69" s="32">
        <f t="shared" si="1"/>
        <v>62</v>
      </c>
      <c r="B69" s="61"/>
      <c r="C69" s="57" t="s">
        <v>138</v>
      </c>
      <c r="D69" s="57" t="s">
        <v>14</v>
      </c>
      <c r="E69" s="58">
        <v>1940</v>
      </c>
      <c r="F69" s="67" t="s">
        <v>19</v>
      </c>
      <c r="G69" s="72"/>
      <c r="H69" s="78"/>
      <c r="I69" s="72"/>
      <c r="J69" s="78"/>
      <c r="K69" s="72"/>
      <c r="L69" s="78"/>
      <c r="M69" s="72"/>
      <c r="N69" s="78"/>
      <c r="O69" s="72"/>
      <c r="P69" s="78"/>
      <c r="Q69" s="73">
        <v>7</v>
      </c>
      <c r="R69" s="81">
        <v>4.5</v>
      </c>
      <c r="S69" s="72"/>
      <c r="T69" s="78"/>
      <c r="U69" s="72"/>
      <c r="V69" s="78"/>
      <c r="W69" s="68">
        <f t="shared" si="4"/>
        <v>1</v>
      </c>
      <c r="X69" s="47">
        <f t="shared" si="6"/>
        <v>507</v>
      </c>
      <c r="Y69" s="47">
        <f t="shared" si="5"/>
        <v>4.5</v>
      </c>
    </row>
    <row r="70" spans="1:25" ht="12.75">
      <c r="A70" s="32">
        <f t="shared" si="1"/>
        <v>63</v>
      </c>
      <c r="B70" s="61"/>
      <c r="C70" s="6" t="s">
        <v>172</v>
      </c>
      <c r="D70" s="6" t="s">
        <v>14</v>
      </c>
      <c r="E70" s="8">
        <v>1490</v>
      </c>
      <c r="F70" s="19" t="s">
        <v>19</v>
      </c>
      <c r="G70" s="72"/>
      <c r="H70" s="78"/>
      <c r="I70" s="72"/>
      <c r="J70" s="78"/>
      <c r="K70" s="72"/>
      <c r="L70" s="78"/>
      <c r="M70" s="71">
        <v>7</v>
      </c>
      <c r="N70" s="77">
        <v>3</v>
      </c>
      <c r="O70" s="71"/>
      <c r="P70" s="77"/>
      <c r="Q70" s="71"/>
      <c r="R70" s="77"/>
      <c r="S70" s="71"/>
      <c r="T70" s="77"/>
      <c r="U70" s="71"/>
      <c r="V70" s="77"/>
      <c r="W70" s="68">
        <f t="shared" si="4"/>
        <v>1</v>
      </c>
      <c r="X70" s="47">
        <f t="shared" si="6"/>
        <v>507</v>
      </c>
      <c r="Y70" s="47">
        <f t="shared" si="5"/>
        <v>3</v>
      </c>
    </row>
    <row r="71" spans="1:25" ht="12.75">
      <c r="A71" s="32">
        <f t="shared" si="1"/>
        <v>64</v>
      </c>
      <c r="C71" s="57" t="s">
        <v>226</v>
      </c>
      <c r="D71" s="57" t="s">
        <v>14</v>
      </c>
      <c r="E71" s="58">
        <v>1619</v>
      </c>
      <c r="F71" s="67" t="s">
        <v>23</v>
      </c>
      <c r="G71" s="72"/>
      <c r="H71" s="78"/>
      <c r="I71" s="72"/>
      <c r="J71" s="78"/>
      <c r="K71" s="72"/>
      <c r="L71" s="78"/>
      <c r="M71" s="72"/>
      <c r="N71" s="78"/>
      <c r="O71" s="72"/>
      <c r="P71" s="78"/>
      <c r="Q71" s="72"/>
      <c r="R71" s="78"/>
      <c r="S71" s="72"/>
      <c r="T71" s="78"/>
      <c r="U71" s="73">
        <v>7</v>
      </c>
      <c r="V71" s="77">
        <v>4.5</v>
      </c>
      <c r="W71" s="68">
        <f t="shared" si="4"/>
        <v>1</v>
      </c>
      <c r="X71" s="47">
        <f t="shared" si="6"/>
        <v>507</v>
      </c>
      <c r="Y71" s="47">
        <f t="shared" si="5"/>
        <v>4.5</v>
      </c>
    </row>
    <row r="72" spans="1:25" ht="12.75">
      <c r="A72" s="32">
        <f t="shared" si="1"/>
        <v>65</v>
      </c>
      <c r="B72" s="61"/>
      <c r="C72" s="6" t="s">
        <v>173</v>
      </c>
      <c r="D72" s="6" t="s">
        <v>14</v>
      </c>
      <c r="E72" s="8">
        <v>1551</v>
      </c>
      <c r="F72" s="19" t="s">
        <v>169</v>
      </c>
      <c r="G72" s="72"/>
      <c r="H72" s="78"/>
      <c r="I72" s="72"/>
      <c r="J72" s="78"/>
      <c r="K72" s="72"/>
      <c r="L72" s="78"/>
      <c r="M72" s="71">
        <v>8</v>
      </c>
      <c r="N72" s="77">
        <v>2.5</v>
      </c>
      <c r="O72" s="71"/>
      <c r="P72" s="77"/>
      <c r="Q72" s="71"/>
      <c r="R72" s="77"/>
      <c r="S72" s="71"/>
      <c r="T72" s="77"/>
      <c r="U72" s="71"/>
      <c r="V72" s="77"/>
      <c r="W72" s="68">
        <f aca="true" t="shared" si="7" ref="W72:W103">COUNT(G72:V72)/2</f>
        <v>1</v>
      </c>
      <c r="X72" s="47">
        <f t="shared" si="6"/>
        <v>508</v>
      </c>
      <c r="Y72" s="47">
        <f t="shared" si="5"/>
        <v>2.5</v>
      </c>
    </row>
    <row r="73" spans="1:25" ht="12.75">
      <c r="A73" s="32">
        <f t="shared" si="1"/>
        <v>66</v>
      </c>
      <c r="B73" s="65"/>
      <c r="C73" s="6" t="s">
        <v>26</v>
      </c>
      <c r="D73" s="6" t="s">
        <v>14</v>
      </c>
      <c r="E73" s="8">
        <v>1667</v>
      </c>
      <c r="F73" s="19" t="s">
        <v>27</v>
      </c>
      <c r="G73" s="71">
        <v>8</v>
      </c>
      <c r="H73" s="77">
        <v>4.5</v>
      </c>
      <c r="I73" s="72"/>
      <c r="J73" s="78"/>
      <c r="K73" s="72"/>
      <c r="L73" s="78"/>
      <c r="M73" s="72"/>
      <c r="N73" s="78"/>
      <c r="O73" s="72"/>
      <c r="P73" s="78"/>
      <c r="Q73" s="72"/>
      <c r="R73" s="78"/>
      <c r="S73" s="72"/>
      <c r="T73" s="78"/>
      <c r="U73" s="72"/>
      <c r="V73" s="78"/>
      <c r="W73" s="68">
        <f t="shared" si="7"/>
        <v>1</v>
      </c>
      <c r="X73" s="47">
        <f t="shared" si="6"/>
        <v>508</v>
      </c>
      <c r="Y73" s="47">
        <f t="shared" si="5"/>
        <v>4.5</v>
      </c>
    </row>
    <row r="74" spans="1:25" ht="12.75">
      <c r="A74" s="32">
        <f t="shared" si="1"/>
        <v>67</v>
      </c>
      <c r="C74" s="57" t="s">
        <v>239</v>
      </c>
      <c r="D74" s="57" t="s">
        <v>14</v>
      </c>
      <c r="E74" s="58">
        <v>1838</v>
      </c>
      <c r="F74" s="67" t="s">
        <v>240</v>
      </c>
      <c r="G74" s="72"/>
      <c r="H74" s="78"/>
      <c r="I74" s="72"/>
      <c r="J74" s="78"/>
      <c r="K74" s="72"/>
      <c r="L74" s="78"/>
      <c r="M74" s="72"/>
      <c r="N74" s="78"/>
      <c r="O74" s="73">
        <v>8</v>
      </c>
      <c r="P74" s="81">
        <v>4</v>
      </c>
      <c r="Q74" s="72"/>
      <c r="R74" s="78"/>
      <c r="S74" s="72"/>
      <c r="T74" s="78"/>
      <c r="U74" s="72"/>
      <c r="V74" s="78"/>
      <c r="W74" s="68">
        <f t="shared" si="7"/>
        <v>1</v>
      </c>
      <c r="X74" s="47">
        <f t="shared" si="6"/>
        <v>508</v>
      </c>
      <c r="Y74" s="47">
        <f t="shared" si="5"/>
        <v>4</v>
      </c>
    </row>
    <row r="75" spans="1:25" ht="12.75">
      <c r="A75" s="32">
        <f aca="true" t="shared" si="8" ref="A75:A116">A74+1</f>
        <v>68</v>
      </c>
      <c r="C75" s="57" t="s">
        <v>227</v>
      </c>
      <c r="D75" s="57" t="s">
        <v>14</v>
      </c>
      <c r="E75" s="58">
        <v>1533</v>
      </c>
      <c r="F75" s="67" t="s">
        <v>19</v>
      </c>
      <c r="G75" s="72"/>
      <c r="H75" s="78"/>
      <c r="I75" s="72"/>
      <c r="J75" s="78"/>
      <c r="K75" s="72"/>
      <c r="L75" s="78"/>
      <c r="M75" s="72"/>
      <c r="N75" s="78"/>
      <c r="O75" s="72"/>
      <c r="P75" s="78"/>
      <c r="Q75" s="72"/>
      <c r="R75" s="78"/>
      <c r="S75" s="72"/>
      <c r="T75" s="78"/>
      <c r="U75" s="73">
        <v>8</v>
      </c>
      <c r="V75" s="77">
        <v>4</v>
      </c>
      <c r="W75" s="68">
        <f t="shared" si="7"/>
        <v>1</v>
      </c>
      <c r="X75" s="47">
        <f t="shared" si="6"/>
        <v>508</v>
      </c>
      <c r="Y75" s="47">
        <f t="shared" si="5"/>
        <v>4</v>
      </c>
    </row>
    <row r="76" spans="1:25" ht="12.75">
      <c r="A76" s="32">
        <f t="shared" si="8"/>
        <v>69</v>
      </c>
      <c r="B76" s="63"/>
      <c r="C76" s="57" t="s">
        <v>213</v>
      </c>
      <c r="D76" s="57" t="s">
        <v>14</v>
      </c>
      <c r="E76" s="58">
        <v>1476</v>
      </c>
      <c r="F76" s="67" t="s">
        <v>169</v>
      </c>
      <c r="G76" s="72"/>
      <c r="H76" s="78"/>
      <c r="I76" s="72"/>
      <c r="J76" s="78"/>
      <c r="K76" s="72"/>
      <c r="L76" s="78"/>
      <c r="M76" s="72"/>
      <c r="N76" s="78"/>
      <c r="O76" s="72"/>
      <c r="P76" s="78"/>
      <c r="Q76" s="72"/>
      <c r="R76" s="78"/>
      <c r="S76" s="73">
        <v>9</v>
      </c>
      <c r="T76" s="77">
        <v>4</v>
      </c>
      <c r="U76" s="72"/>
      <c r="V76" s="78"/>
      <c r="W76" s="68">
        <f t="shared" si="7"/>
        <v>1</v>
      </c>
      <c r="X76" s="47">
        <f t="shared" si="6"/>
        <v>509</v>
      </c>
      <c r="Y76" s="47">
        <f t="shared" si="5"/>
        <v>4</v>
      </c>
    </row>
    <row r="77" spans="1:25" ht="12.75">
      <c r="A77" s="32">
        <f t="shared" si="8"/>
        <v>70</v>
      </c>
      <c r="B77" s="61"/>
      <c r="C77" s="6" t="s">
        <v>174</v>
      </c>
      <c r="D77" s="6" t="s">
        <v>14</v>
      </c>
      <c r="E77" s="8">
        <v>1391</v>
      </c>
      <c r="F77" s="19" t="s">
        <v>175</v>
      </c>
      <c r="G77" s="72"/>
      <c r="H77" s="78"/>
      <c r="I77" s="72"/>
      <c r="J77" s="78"/>
      <c r="K77" s="72"/>
      <c r="L77" s="78"/>
      <c r="M77" s="71">
        <v>9</v>
      </c>
      <c r="N77" s="77">
        <v>2.5</v>
      </c>
      <c r="O77" s="71"/>
      <c r="P77" s="77"/>
      <c r="Q77" s="71"/>
      <c r="R77" s="77"/>
      <c r="S77" s="71"/>
      <c r="T77" s="77"/>
      <c r="U77" s="71"/>
      <c r="V77" s="77"/>
      <c r="W77" s="68">
        <f t="shared" si="7"/>
        <v>1</v>
      </c>
      <c r="X77" s="47">
        <f t="shared" si="6"/>
        <v>509</v>
      </c>
      <c r="Y77" s="47">
        <f aca="true" t="shared" si="9" ref="Y77:Y108">H77+J77+L77+N77+P77+R77+T77+V77</f>
        <v>2.5</v>
      </c>
    </row>
    <row r="78" spans="1:25" ht="12.75">
      <c r="A78" s="32">
        <f t="shared" si="8"/>
        <v>71</v>
      </c>
      <c r="B78" s="61"/>
      <c r="C78" s="6" t="s">
        <v>176</v>
      </c>
      <c r="D78" s="6" t="s">
        <v>14</v>
      </c>
      <c r="E78" s="8">
        <v>1734</v>
      </c>
      <c r="F78" s="19" t="s">
        <v>169</v>
      </c>
      <c r="G78" s="72"/>
      <c r="H78" s="78"/>
      <c r="I78" s="72"/>
      <c r="J78" s="78"/>
      <c r="K78" s="72"/>
      <c r="L78" s="78"/>
      <c r="M78" s="71">
        <v>10</v>
      </c>
      <c r="N78" s="77">
        <v>2</v>
      </c>
      <c r="O78" s="71"/>
      <c r="P78" s="77"/>
      <c r="Q78" s="71"/>
      <c r="R78" s="77"/>
      <c r="S78" s="71"/>
      <c r="T78" s="77"/>
      <c r="U78" s="71"/>
      <c r="V78" s="77"/>
      <c r="W78" s="68">
        <f t="shared" si="7"/>
        <v>1</v>
      </c>
      <c r="X78" s="47">
        <f t="shared" si="6"/>
        <v>510</v>
      </c>
      <c r="Y78" s="47">
        <f t="shared" si="9"/>
        <v>2</v>
      </c>
    </row>
    <row r="79" spans="1:25" ht="12.75">
      <c r="A79" s="32">
        <f t="shared" si="8"/>
        <v>72</v>
      </c>
      <c r="B79" s="61"/>
      <c r="C79" s="6" t="s">
        <v>136</v>
      </c>
      <c r="D79" s="6" t="s">
        <v>14</v>
      </c>
      <c r="E79" s="8">
        <v>1618</v>
      </c>
      <c r="F79" s="19" t="s">
        <v>21</v>
      </c>
      <c r="G79" s="72"/>
      <c r="H79" s="78"/>
      <c r="I79" s="74"/>
      <c r="J79" s="79"/>
      <c r="K79" s="71">
        <v>10</v>
      </c>
      <c r="L79" s="77">
        <v>4</v>
      </c>
      <c r="M79" s="72"/>
      <c r="N79" s="78"/>
      <c r="O79" s="72"/>
      <c r="P79" s="78"/>
      <c r="Q79" s="72"/>
      <c r="R79" s="78"/>
      <c r="S79" s="72"/>
      <c r="T79" s="78"/>
      <c r="U79" s="72"/>
      <c r="V79" s="78"/>
      <c r="W79" s="68">
        <f t="shared" si="7"/>
        <v>1</v>
      </c>
      <c r="X79" s="47">
        <f t="shared" si="6"/>
        <v>510</v>
      </c>
      <c r="Y79" s="47">
        <f t="shared" si="9"/>
        <v>4</v>
      </c>
    </row>
    <row r="80" spans="1:25" ht="12.75">
      <c r="A80" s="32">
        <f t="shared" si="8"/>
        <v>73</v>
      </c>
      <c r="B80" s="63"/>
      <c r="C80" s="57" t="s">
        <v>215</v>
      </c>
      <c r="D80" s="57" t="s">
        <v>14</v>
      </c>
      <c r="E80" s="58">
        <v>1500</v>
      </c>
      <c r="F80" s="67" t="s">
        <v>34</v>
      </c>
      <c r="G80" s="72"/>
      <c r="H80" s="78"/>
      <c r="I80" s="72"/>
      <c r="J80" s="78"/>
      <c r="K80" s="72"/>
      <c r="L80" s="78"/>
      <c r="M80" s="72"/>
      <c r="N80" s="78"/>
      <c r="O80" s="72"/>
      <c r="P80" s="78"/>
      <c r="Q80" s="72"/>
      <c r="R80" s="78"/>
      <c r="S80" s="73">
        <v>11</v>
      </c>
      <c r="T80" s="77">
        <v>3</v>
      </c>
      <c r="U80" s="72"/>
      <c r="V80" s="78"/>
      <c r="W80" s="68">
        <f t="shared" si="7"/>
        <v>1</v>
      </c>
      <c r="X80" s="47">
        <f aca="true" t="shared" si="10" ref="X80:X111">G80+I80+K80+M80+O80+Q80+S80+U80+($W$5-W80)*100</f>
        <v>511</v>
      </c>
      <c r="Y80" s="47">
        <f t="shared" si="9"/>
        <v>3</v>
      </c>
    </row>
    <row r="81" spans="1:25" ht="12.75">
      <c r="A81" s="32">
        <f t="shared" si="8"/>
        <v>74</v>
      </c>
      <c r="B81" s="61"/>
      <c r="C81" s="57" t="s">
        <v>193</v>
      </c>
      <c r="D81" s="57" t="s">
        <v>14</v>
      </c>
      <c r="E81" s="58">
        <v>1727</v>
      </c>
      <c r="F81" s="67" t="s">
        <v>194</v>
      </c>
      <c r="G81" s="72"/>
      <c r="H81" s="78"/>
      <c r="I81" s="72"/>
      <c r="J81" s="78"/>
      <c r="K81" s="72"/>
      <c r="L81" s="78"/>
      <c r="M81" s="72"/>
      <c r="N81" s="78"/>
      <c r="O81" s="72"/>
      <c r="P81" s="78"/>
      <c r="Q81" s="73">
        <v>11</v>
      </c>
      <c r="R81" s="81">
        <v>4</v>
      </c>
      <c r="S81" s="72"/>
      <c r="T81" s="78"/>
      <c r="U81" s="72"/>
      <c r="V81" s="78"/>
      <c r="W81" s="68">
        <f t="shared" si="7"/>
        <v>1</v>
      </c>
      <c r="X81" s="47">
        <f t="shared" si="10"/>
        <v>511</v>
      </c>
      <c r="Y81" s="47">
        <f t="shared" si="9"/>
        <v>4</v>
      </c>
    </row>
    <row r="82" spans="1:25" ht="12.75">
      <c r="A82" s="32">
        <f t="shared" si="8"/>
        <v>75</v>
      </c>
      <c r="B82" s="65"/>
      <c r="C82" s="6" t="s">
        <v>31</v>
      </c>
      <c r="D82" s="6" t="s">
        <v>14</v>
      </c>
      <c r="E82" s="8">
        <v>1887</v>
      </c>
      <c r="F82" s="19" t="s">
        <v>19</v>
      </c>
      <c r="G82" s="71">
        <v>11</v>
      </c>
      <c r="H82" s="77">
        <v>4</v>
      </c>
      <c r="I82" s="72"/>
      <c r="J82" s="78"/>
      <c r="K82" s="72"/>
      <c r="L82" s="78"/>
      <c r="M82" s="72"/>
      <c r="N82" s="78"/>
      <c r="O82" s="72"/>
      <c r="P82" s="78"/>
      <c r="Q82" s="72"/>
      <c r="R82" s="78"/>
      <c r="S82" s="72"/>
      <c r="T82" s="78"/>
      <c r="U82" s="72"/>
      <c r="V82" s="78"/>
      <c r="W82" s="68">
        <f t="shared" si="7"/>
        <v>1</v>
      </c>
      <c r="X82" s="47">
        <f t="shared" si="10"/>
        <v>511</v>
      </c>
      <c r="Y82" s="47">
        <f t="shared" si="9"/>
        <v>4</v>
      </c>
    </row>
    <row r="83" spans="1:25" ht="12.75">
      <c r="A83" s="32">
        <f t="shared" si="8"/>
        <v>76</v>
      </c>
      <c r="B83" s="61"/>
      <c r="C83" s="6" t="s">
        <v>177</v>
      </c>
      <c r="D83" s="6" t="s">
        <v>14</v>
      </c>
      <c r="E83" s="8">
        <v>1500</v>
      </c>
      <c r="F83" s="19" t="s">
        <v>169</v>
      </c>
      <c r="G83" s="72"/>
      <c r="H83" s="78"/>
      <c r="I83" s="72"/>
      <c r="J83" s="78"/>
      <c r="K83" s="72"/>
      <c r="L83" s="78"/>
      <c r="M83" s="71">
        <v>11</v>
      </c>
      <c r="N83" s="77">
        <v>2</v>
      </c>
      <c r="O83" s="71"/>
      <c r="P83" s="77"/>
      <c r="Q83" s="71"/>
      <c r="R83" s="77"/>
      <c r="S83" s="71"/>
      <c r="T83" s="77"/>
      <c r="U83" s="71"/>
      <c r="V83" s="77"/>
      <c r="W83" s="68">
        <f t="shared" si="7"/>
        <v>1</v>
      </c>
      <c r="X83" s="47">
        <f t="shared" si="10"/>
        <v>511</v>
      </c>
      <c r="Y83" s="47">
        <f t="shared" si="9"/>
        <v>2</v>
      </c>
    </row>
    <row r="84" spans="1:25" ht="12.75">
      <c r="A84" s="32">
        <f t="shared" si="8"/>
        <v>77</v>
      </c>
      <c r="B84" s="63"/>
      <c r="C84" s="57" t="s">
        <v>216</v>
      </c>
      <c r="D84" s="57" t="s">
        <v>14</v>
      </c>
      <c r="E84" s="58">
        <v>1466</v>
      </c>
      <c r="F84" s="67" t="s">
        <v>169</v>
      </c>
      <c r="G84" s="72"/>
      <c r="H84" s="78"/>
      <c r="I84" s="72"/>
      <c r="J84" s="78"/>
      <c r="K84" s="72"/>
      <c r="L84" s="78"/>
      <c r="M84" s="72"/>
      <c r="N84" s="78"/>
      <c r="O84" s="72"/>
      <c r="P84" s="78"/>
      <c r="Q84" s="72"/>
      <c r="R84" s="78"/>
      <c r="S84" s="73">
        <v>12</v>
      </c>
      <c r="T84" s="77">
        <v>3</v>
      </c>
      <c r="U84" s="72"/>
      <c r="V84" s="78"/>
      <c r="W84" s="68">
        <f t="shared" si="7"/>
        <v>1</v>
      </c>
      <c r="X84" s="47">
        <f t="shared" si="10"/>
        <v>512</v>
      </c>
      <c r="Y84" s="47">
        <f t="shared" si="9"/>
        <v>3</v>
      </c>
    </row>
    <row r="85" spans="1:25" ht="12.75">
      <c r="A85" s="32">
        <f t="shared" si="8"/>
        <v>78</v>
      </c>
      <c r="B85" s="61"/>
      <c r="C85" s="6" t="s">
        <v>140</v>
      </c>
      <c r="D85" s="6" t="s">
        <v>14</v>
      </c>
      <c r="E85" s="8">
        <v>1901</v>
      </c>
      <c r="F85" s="19" t="s">
        <v>70</v>
      </c>
      <c r="G85" s="72"/>
      <c r="H85" s="78"/>
      <c r="I85" s="74"/>
      <c r="J85" s="79"/>
      <c r="K85" s="71">
        <v>14</v>
      </c>
      <c r="L85" s="77">
        <v>4</v>
      </c>
      <c r="M85" s="72"/>
      <c r="N85" s="78"/>
      <c r="O85" s="72"/>
      <c r="P85" s="78"/>
      <c r="Q85" s="72"/>
      <c r="R85" s="78"/>
      <c r="S85" s="72"/>
      <c r="T85" s="78"/>
      <c r="U85" s="72"/>
      <c r="V85" s="78"/>
      <c r="W85" s="68">
        <f t="shared" si="7"/>
        <v>1</v>
      </c>
      <c r="X85" s="47">
        <f t="shared" si="10"/>
        <v>514</v>
      </c>
      <c r="Y85" s="47">
        <f t="shared" si="9"/>
        <v>4</v>
      </c>
    </row>
    <row r="86" spans="1:25" ht="12.75">
      <c r="A86" s="32">
        <f t="shared" si="8"/>
        <v>79</v>
      </c>
      <c r="B86" s="61"/>
      <c r="C86" s="6" t="s">
        <v>92</v>
      </c>
      <c r="D86" s="6" t="s">
        <v>14</v>
      </c>
      <c r="E86" s="8">
        <v>1971</v>
      </c>
      <c r="F86" s="19" t="s">
        <v>70</v>
      </c>
      <c r="G86" s="72"/>
      <c r="H86" s="78"/>
      <c r="I86" s="71">
        <v>14</v>
      </c>
      <c r="J86" s="77">
        <v>4</v>
      </c>
      <c r="K86" s="72"/>
      <c r="L86" s="78"/>
      <c r="M86" s="72"/>
      <c r="N86" s="78"/>
      <c r="O86" s="72"/>
      <c r="P86" s="78"/>
      <c r="Q86" s="72"/>
      <c r="R86" s="78"/>
      <c r="S86" s="72"/>
      <c r="T86" s="78"/>
      <c r="U86" s="72"/>
      <c r="V86" s="78"/>
      <c r="W86" s="68">
        <f t="shared" si="7"/>
        <v>1</v>
      </c>
      <c r="X86" s="47">
        <f t="shared" si="10"/>
        <v>514</v>
      </c>
      <c r="Y86" s="47">
        <f t="shared" si="9"/>
        <v>4</v>
      </c>
    </row>
    <row r="87" spans="1:25" ht="12.75">
      <c r="A87" s="32">
        <f t="shared" si="8"/>
        <v>80</v>
      </c>
      <c r="B87" s="65"/>
      <c r="C87" s="6" t="s">
        <v>35</v>
      </c>
      <c r="D87" s="6" t="s">
        <v>14</v>
      </c>
      <c r="E87" s="8">
        <v>1841</v>
      </c>
      <c r="F87" s="19" t="s">
        <v>19</v>
      </c>
      <c r="G87" s="71">
        <v>14</v>
      </c>
      <c r="H87" s="77">
        <v>4</v>
      </c>
      <c r="I87" s="72"/>
      <c r="J87" s="78"/>
      <c r="K87" s="72"/>
      <c r="L87" s="78"/>
      <c r="M87" s="72"/>
      <c r="N87" s="78"/>
      <c r="O87" s="72"/>
      <c r="P87" s="78"/>
      <c r="Q87" s="72"/>
      <c r="R87" s="78"/>
      <c r="S87" s="72"/>
      <c r="T87" s="78"/>
      <c r="U87" s="72"/>
      <c r="V87" s="78"/>
      <c r="W87" s="68">
        <f t="shared" si="7"/>
        <v>1</v>
      </c>
      <c r="X87" s="47">
        <f t="shared" si="10"/>
        <v>514</v>
      </c>
      <c r="Y87" s="47">
        <f t="shared" si="9"/>
        <v>4</v>
      </c>
    </row>
    <row r="88" spans="1:25" ht="12.75">
      <c r="A88" s="32">
        <f t="shared" si="8"/>
        <v>81</v>
      </c>
      <c r="B88" s="61"/>
      <c r="C88" s="64" t="s">
        <v>197</v>
      </c>
      <c r="D88" s="57" t="s">
        <v>14</v>
      </c>
      <c r="E88" s="58">
        <v>1598</v>
      </c>
      <c r="F88" s="67" t="s">
        <v>198</v>
      </c>
      <c r="G88" s="72"/>
      <c r="H88" s="78"/>
      <c r="I88" s="72"/>
      <c r="J88" s="78"/>
      <c r="K88" s="72"/>
      <c r="L88" s="78"/>
      <c r="M88" s="72"/>
      <c r="N88" s="78"/>
      <c r="O88" s="72"/>
      <c r="P88" s="78"/>
      <c r="Q88" s="73">
        <v>15</v>
      </c>
      <c r="R88" s="81">
        <v>3.5</v>
      </c>
      <c r="S88" s="72"/>
      <c r="T88" s="78"/>
      <c r="U88" s="72"/>
      <c r="V88" s="78"/>
      <c r="W88" s="68">
        <f t="shared" si="7"/>
        <v>1</v>
      </c>
      <c r="X88" s="47">
        <f t="shared" si="10"/>
        <v>515</v>
      </c>
      <c r="Y88" s="47">
        <f t="shared" si="9"/>
        <v>3.5</v>
      </c>
    </row>
    <row r="89" spans="1:25" ht="12.75">
      <c r="A89" s="32">
        <f t="shared" si="8"/>
        <v>82</v>
      </c>
      <c r="B89" s="63"/>
      <c r="C89" s="64" t="s">
        <v>217</v>
      </c>
      <c r="D89" s="57" t="s">
        <v>14</v>
      </c>
      <c r="E89" s="58">
        <v>2261</v>
      </c>
      <c r="F89" s="67" t="s">
        <v>218</v>
      </c>
      <c r="G89" s="72"/>
      <c r="H89" s="78"/>
      <c r="I89" s="72"/>
      <c r="J89" s="78"/>
      <c r="K89" s="72"/>
      <c r="L89" s="78"/>
      <c r="M89" s="72"/>
      <c r="N89" s="78"/>
      <c r="O89" s="72"/>
      <c r="P89" s="78"/>
      <c r="Q89" s="72"/>
      <c r="R89" s="78"/>
      <c r="S89" s="73">
        <v>16</v>
      </c>
      <c r="T89" s="77">
        <v>1</v>
      </c>
      <c r="U89" s="72"/>
      <c r="V89" s="78"/>
      <c r="W89" s="68">
        <f t="shared" si="7"/>
        <v>1</v>
      </c>
      <c r="X89" s="47">
        <f t="shared" si="10"/>
        <v>516</v>
      </c>
      <c r="Y89" s="47">
        <f t="shared" si="9"/>
        <v>1</v>
      </c>
    </row>
    <row r="90" spans="1:25" ht="12.75">
      <c r="A90" s="32">
        <f t="shared" si="8"/>
        <v>83</v>
      </c>
      <c r="B90" s="63"/>
      <c r="C90" s="64" t="s">
        <v>219</v>
      </c>
      <c r="D90" s="57" t="s">
        <v>14</v>
      </c>
      <c r="E90" s="58">
        <v>1623</v>
      </c>
      <c r="F90" s="67" t="s">
        <v>19</v>
      </c>
      <c r="G90" s="72"/>
      <c r="H90" s="78"/>
      <c r="I90" s="72"/>
      <c r="J90" s="78"/>
      <c r="K90" s="72"/>
      <c r="L90" s="78"/>
      <c r="M90" s="72"/>
      <c r="N90" s="78"/>
      <c r="O90" s="72"/>
      <c r="P90" s="78"/>
      <c r="Q90" s="72"/>
      <c r="R90" s="78"/>
      <c r="S90" s="73">
        <v>17</v>
      </c>
      <c r="T90" s="77">
        <v>1</v>
      </c>
      <c r="U90" s="72"/>
      <c r="V90" s="78"/>
      <c r="W90" s="68">
        <f t="shared" si="7"/>
        <v>1</v>
      </c>
      <c r="X90" s="47">
        <f t="shared" si="10"/>
        <v>517</v>
      </c>
      <c r="Y90" s="47">
        <f t="shared" si="9"/>
        <v>1</v>
      </c>
    </row>
    <row r="91" spans="1:25" ht="12.75">
      <c r="A91" s="32">
        <f t="shared" si="8"/>
        <v>84</v>
      </c>
      <c r="B91" s="61"/>
      <c r="C91" s="66" t="s">
        <v>142</v>
      </c>
      <c r="D91" s="6" t="s">
        <v>14</v>
      </c>
      <c r="E91" s="8">
        <v>1777</v>
      </c>
      <c r="F91" s="19" t="s">
        <v>143</v>
      </c>
      <c r="G91" s="72"/>
      <c r="H91" s="78"/>
      <c r="I91" s="74"/>
      <c r="J91" s="79"/>
      <c r="K91" s="71">
        <v>17</v>
      </c>
      <c r="L91" s="77">
        <v>3.5</v>
      </c>
      <c r="M91" s="72"/>
      <c r="N91" s="78"/>
      <c r="O91" s="72"/>
      <c r="P91" s="78"/>
      <c r="Q91" s="72"/>
      <c r="R91" s="78"/>
      <c r="S91" s="72"/>
      <c r="T91" s="78"/>
      <c r="U91" s="72"/>
      <c r="V91" s="78"/>
      <c r="W91" s="68">
        <f t="shared" si="7"/>
        <v>1</v>
      </c>
      <c r="X91" s="47">
        <f t="shared" si="10"/>
        <v>517</v>
      </c>
      <c r="Y91" s="47">
        <f t="shared" si="9"/>
        <v>3.5</v>
      </c>
    </row>
    <row r="92" spans="1:25" ht="12.75">
      <c r="A92" s="32">
        <f t="shared" si="8"/>
        <v>85</v>
      </c>
      <c r="B92" s="65"/>
      <c r="C92" s="66" t="s">
        <v>39</v>
      </c>
      <c r="D92" s="6" t="s">
        <v>14</v>
      </c>
      <c r="E92" s="8">
        <v>1288</v>
      </c>
      <c r="F92" s="19" t="s">
        <v>40</v>
      </c>
      <c r="G92" s="71">
        <v>17</v>
      </c>
      <c r="H92" s="77">
        <v>4</v>
      </c>
      <c r="I92" s="72"/>
      <c r="J92" s="78"/>
      <c r="K92" s="72"/>
      <c r="L92" s="78"/>
      <c r="M92" s="72"/>
      <c r="N92" s="78"/>
      <c r="O92" s="72"/>
      <c r="P92" s="78"/>
      <c r="Q92" s="72"/>
      <c r="R92" s="78"/>
      <c r="S92" s="72"/>
      <c r="T92" s="78"/>
      <c r="U92" s="72"/>
      <c r="V92" s="78"/>
      <c r="W92" s="68">
        <f t="shared" si="7"/>
        <v>1</v>
      </c>
      <c r="X92" s="47">
        <f t="shared" si="10"/>
        <v>517</v>
      </c>
      <c r="Y92" s="47">
        <f t="shared" si="9"/>
        <v>4</v>
      </c>
    </row>
    <row r="93" spans="1:25" ht="12.75">
      <c r="A93" s="32">
        <f t="shared" si="8"/>
        <v>86</v>
      </c>
      <c r="C93" s="64" t="s">
        <v>242</v>
      </c>
      <c r="D93" s="57" t="s">
        <v>14</v>
      </c>
      <c r="E93" s="58">
        <v>1648</v>
      </c>
      <c r="F93" s="67" t="s">
        <v>53</v>
      </c>
      <c r="G93" s="72"/>
      <c r="H93" s="78"/>
      <c r="I93" s="72"/>
      <c r="J93" s="78"/>
      <c r="K93" s="72"/>
      <c r="L93" s="78"/>
      <c r="M93" s="72"/>
      <c r="N93" s="78"/>
      <c r="O93" s="73">
        <v>17</v>
      </c>
      <c r="P93" s="81">
        <v>2.5</v>
      </c>
      <c r="Q93" s="72"/>
      <c r="R93" s="78"/>
      <c r="S93" s="72"/>
      <c r="T93" s="78"/>
      <c r="U93" s="72"/>
      <c r="V93" s="78"/>
      <c r="W93" s="68">
        <f t="shared" si="7"/>
        <v>1</v>
      </c>
      <c r="X93" s="47">
        <f t="shared" si="10"/>
        <v>517</v>
      </c>
      <c r="Y93" s="47">
        <f t="shared" si="9"/>
        <v>2.5</v>
      </c>
    </row>
    <row r="94" spans="1:25" ht="12.75">
      <c r="A94" s="32">
        <f t="shared" si="8"/>
        <v>87</v>
      </c>
      <c r="B94" s="61"/>
      <c r="C94" s="66" t="s">
        <v>43</v>
      </c>
      <c r="D94" s="6" t="s">
        <v>14</v>
      </c>
      <c r="E94" s="8">
        <v>1524</v>
      </c>
      <c r="F94" s="19" t="s">
        <v>44</v>
      </c>
      <c r="G94" s="71">
        <v>19</v>
      </c>
      <c r="H94" s="77">
        <v>3.5</v>
      </c>
      <c r="I94" s="72"/>
      <c r="J94" s="78"/>
      <c r="K94" s="72"/>
      <c r="L94" s="78"/>
      <c r="M94" s="72"/>
      <c r="N94" s="78"/>
      <c r="O94" s="72"/>
      <c r="P94" s="78"/>
      <c r="Q94" s="72"/>
      <c r="R94" s="78"/>
      <c r="S94" s="72"/>
      <c r="T94" s="78"/>
      <c r="U94" s="72"/>
      <c r="V94" s="78"/>
      <c r="W94" s="68">
        <f t="shared" si="7"/>
        <v>1</v>
      </c>
      <c r="X94" s="47">
        <f t="shared" si="10"/>
        <v>519</v>
      </c>
      <c r="Y94" s="47">
        <f t="shared" si="9"/>
        <v>3.5</v>
      </c>
    </row>
    <row r="95" spans="1:25" ht="12.75">
      <c r="A95" s="32">
        <f t="shared" si="8"/>
        <v>88</v>
      </c>
      <c r="B95" s="61"/>
      <c r="C95" s="66" t="s">
        <v>96</v>
      </c>
      <c r="D95" s="6" t="s">
        <v>14</v>
      </c>
      <c r="E95" s="8">
        <v>1811</v>
      </c>
      <c r="F95" s="19" t="s">
        <v>19</v>
      </c>
      <c r="G95" s="72"/>
      <c r="H95" s="78"/>
      <c r="I95" s="71">
        <v>19</v>
      </c>
      <c r="J95" s="77">
        <v>3.5</v>
      </c>
      <c r="K95" s="72"/>
      <c r="L95" s="78"/>
      <c r="M95" s="72"/>
      <c r="N95" s="78"/>
      <c r="O95" s="72"/>
      <c r="P95" s="78"/>
      <c r="Q95" s="72"/>
      <c r="R95" s="78"/>
      <c r="S95" s="72"/>
      <c r="T95" s="78"/>
      <c r="U95" s="72"/>
      <c r="V95" s="78"/>
      <c r="W95" s="68">
        <f t="shared" si="7"/>
        <v>1</v>
      </c>
      <c r="X95" s="47">
        <f t="shared" si="10"/>
        <v>519</v>
      </c>
      <c r="Y95" s="47">
        <f t="shared" si="9"/>
        <v>3.5</v>
      </c>
    </row>
    <row r="96" spans="1:25" ht="12.75">
      <c r="A96" s="32">
        <f t="shared" si="8"/>
        <v>89</v>
      </c>
      <c r="B96" s="61"/>
      <c r="C96" s="64" t="s">
        <v>159</v>
      </c>
      <c r="D96" s="57" t="s">
        <v>14</v>
      </c>
      <c r="E96" s="58">
        <v>1472</v>
      </c>
      <c r="F96" s="67" t="s">
        <v>19</v>
      </c>
      <c r="G96" s="72"/>
      <c r="H96" s="78"/>
      <c r="I96" s="72"/>
      <c r="J96" s="78"/>
      <c r="K96" s="72"/>
      <c r="L96" s="78"/>
      <c r="M96" s="72"/>
      <c r="N96" s="78"/>
      <c r="O96" s="72"/>
      <c r="P96" s="78"/>
      <c r="Q96" s="73">
        <v>20</v>
      </c>
      <c r="R96" s="81">
        <v>3</v>
      </c>
      <c r="S96" s="72"/>
      <c r="T96" s="78"/>
      <c r="U96" s="72"/>
      <c r="V96" s="78"/>
      <c r="W96" s="68">
        <f t="shared" si="7"/>
        <v>1</v>
      </c>
      <c r="X96" s="47">
        <f t="shared" si="10"/>
        <v>520</v>
      </c>
      <c r="Y96" s="47">
        <f t="shared" si="9"/>
        <v>3</v>
      </c>
    </row>
    <row r="97" spans="1:25" ht="12.75">
      <c r="A97" s="32">
        <f t="shared" si="8"/>
        <v>90</v>
      </c>
      <c r="B97" s="65"/>
      <c r="C97" s="66" t="s">
        <v>147</v>
      </c>
      <c r="D97" s="6" t="s">
        <v>14</v>
      </c>
      <c r="E97" s="8">
        <v>1500</v>
      </c>
      <c r="F97" s="19" t="s">
        <v>143</v>
      </c>
      <c r="G97" s="72"/>
      <c r="H97" s="78"/>
      <c r="I97" s="74"/>
      <c r="J97" s="79"/>
      <c r="K97" s="71">
        <v>21</v>
      </c>
      <c r="L97" s="77">
        <v>3</v>
      </c>
      <c r="M97" s="72"/>
      <c r="N97" s="78"/>
      <c r="O97" s="72"/>
      <c r="P97" s="78"/>
      <c r="Q97" s="72"/>
      <c r="R97" s="78"/>
      <c r="S97" s="72"/>
      <c r="T97" s="78"/>
      <c r="U97" s="72"/>
      <c r="V97" s="78"/>
      <c r="W97" s="68">
        <f t="shared" si="7"/>
        <v>1</v>
      </c>
      <c r="X97" s="47">
        <f t="shared" si="10"/>
        <v>521</v>
      </c>
      <c r="Y97" s="47">
        <f t="shared" si="9"/>
        <v>3</v>
      </c>
    </row>
    <row r="98" spans="1:25" ht="12.75">
      <c r="A98" s="32">
        <f t="shared" si="8"/>
        <v>91</v>
      </c>
      <c r="C98" s="64" t="s">
        <v>200</v>
      </c>
      <c r="D98" s="57" t="s">
        <v>14</v>
      </c>
      <c r="E98" s="58">
        <v>1592</v>
      </c>
      <c r="F98" s="67" t="s">
        <v>19</v>
      </c>
      <c r="G98" s="72"/>
      <c r="H98" s="78"/>
      <c r="I98" s="72"/>
      <c r="J98" s="78"/>
      <c r="K98" s="72"/>
      <c r="L98" s="78"/>
      <c r="M98" s="72"/>
      <c r="N98" s="78"/>
      <c r="O98" s="72"/>
      <c r="P98" s="78"/>
      <c r="Q98" s="73">
        <v>22</v>
      </c>
      <c r="R98" s="81">
        <v>3</v>
      </c>
      <c r="S98" s="72"/>
      <c r="T98" s="78"/>
      <c r="U98" s="72"/>
      <c r="V98" s="78"/>
      <c r="W98" s="68">
        <f t="shared" si="7"/>
        <v>1</v>
      </c>
      <c r="X98" s="47">
        <f t="shared" si="10"/>
        <v>522</v>
      </c>
      <c r="Y98" s="47">
        <f t="shared" si="9"/>
        <v>3</v>
      </c>
    </row>
    <row r="99" spans="1:25" ht="12.75">
      <c r="A99" s="32">
        <f t="shared" si="8"/>
        <v>92</v>
      </c>
      <c r="B99" s="65"/>
      <c r="C99" s="66" t="s">
        <v>99</v>
      </c>
      <c r="D99" s="6" t="s">
        <v>14</v>
      </c>
      <c r="E99" s="8">
        <v>1561</v>
      </c>
      <c r="F99" s="19" t="s">
        <v>21</v>
      </c>
      <c r="G99" s="72"/>
      <c r="H99" s="78"/>
      <c r="I99" s="71">
        <v>23</v>
      </c>
      <c r="J99" s="77">
        <v>3</v>
      </c>
      <c r="K99" s="72"/>
      <c r="L99" s="78"/>
      <c r="M99" s="72"/>
      <c r="N99" s="78"/>
      <c r="O99" s="72"/>
      <c r="P99" s="78"/>
      <c r="Q99" s="72"/>
      <c r="R99" s="78"/>
      <c r="S99" s="72"/>
      <c r="T99" s="78"/>
      <c r="U99" s="72"/>
      <c r="V99" s="78"/>
      <c r="W99" s="68">
        <f t="shared" si="7"/>
        <v>1</v>
      </c>
      <c r="X99" s="47">
        <f t="shared" si="10"/>
        <v>523</v>
      </c>
      <c r="Y99" s="47">
        <f t="shared" si="9"/>
        <v>3</v>
      </c>
    </row>
    <row r="100" spans="1:25" ht="12.75">
      <c r="A100" s="32">
        <f t="shared" si="8"/>
        <v>93</v>
      </c>
      <c r="B100" s="61"/>
      <c r="C100" s="6" t="s">
        <v>48</v>
      </c>
      <c r="D100" s="6" t="s">
        <v>14</v>
      </c>
      <c r="E100" s="8">
        <v>1634</v>
      </c>
      <c r="F100" s="19" t="s">
        <v>49</v>
      </c>
      <c r="G100" s="71">
        <v>23</v>
      </c>
      <c r="H100" s="77">
        <v>3</v>
      </c>
      <c r="I100" s="72"/>
      <c r="J100" s="78"/>
      <c r="K100" s="72"/>
      <c r="L100" s="78"/>
      <c r="M100" s="72"/>
      <c r="N100" s="78"/>
      <c r="O100" s="72"/>
      <c r="P100" s="78"/>
      <c r="Q100" s="72"/>
      <c r="R100" s="78"/>
      <c r="S100" s="72"/>
      <c r="T100" s="78"/>
      <c r="U100" s="72"/>
      <c r="V100" s="78"/>
      <c r="W100" s="68">
        <f t="shared" si="7"/>
        <v>1</v>
      </c>
      <c r="X100" s="47">
        <f t="shared" si="10"/>
        <v>523</v>
      </c>
      <c r="Y100" s="47">
        <f t="shared" si="9"/>
        <v>3</v>
      </c>
    </row>
    <row r="101" spans="1:25" ht="12.75">
      <c r="A101" s="32">
        <f t="shared" si="8"/>
        <v>94</v>
      </c>
      <c r="B101" s="65"/>
      <c r="C101" s="6" t="s">
        <v>150</v>
      </c>
      <c r="D101" s="6" t="s">
        <v>14</v>
      </c>
      <c r="E101" s="8">
        <v>1585</v>
      </c>
      <c r="F101" s="19" t="s">
        <v>143</v>
      </c>
      <c r="G101" s="72"/>
      <c r="H101" s="78"/>
      <c r="I101" s="74"/>
      <c r="J101" s="79"/>
      <c r="K101" s="71">
        <v>24</v>
      </c>
      <c r="L101" s="77">
        <v>2.5</v>
      </c>
      <c r="M101" s="72"/>
      <c r="N101" s="78"/>
      <c r="O101" s="72"/>
      <c r="P101" s="78"/>
      <c r="Q101" s="72"/>
      <c r="R101" s="78"/>
      <c r="S101" s="72"/>
      <c r="T101" s="78"/>
      <c r="U101" s="72"/>
      <c r="V101" s="78"/>
      <c r="W101" s="68">
        <f t="shared" si="7"/>
        <v>1</v>
      </c>
      <c r="X101" s="47">
        <f t="shared" si="10"/>
        <v>524</v>
      </c>
      <c r="Y101" s="47">
        <f t="shared" si="9"/>
        <v>2.5</v>
      </c>
    </row>
    <row r="102" spans="1:25" ht="12.75">
      <c r="A102" s="32">
        <f t="shared" si="8"/>
        <v>95</v>
      </c>
      <c r="B102" s="61"/>
      <c r="C102" s="57" t="s">
        <v>201</v>
      </c>
      <c r="D102" s="57" t="s">
        <v>14</v>
      </c>
      <c r="E102" s="58">
        <v>1350</v>
      </c>
      <c r="F102" s="67" t="s">
        <v>19</v>
      </c>
      <c r="G102" s="72"/>
      <c r="H102" s="78"/>
      <c r="I102" s="72"/>
      <c r="J102" s="78"/>
      <c r="K102" s="72"/>
      <c r="L102" s="78"/>
      <c r="M102" s="72"/>
      <c r="N102" s="78"/>
      <c r="O102" s="72"/>
      <c r="P102" s="78"/>
      <c r="Q102" s="73">
        <v>24</v>
      </c>
      <c r="R102" s="81">
        <v>2.5</v>
      </c>
      <c r="S102" s="72"/>
      <c r="T102" s="78"/>
      <c r="U102" s="72"/>
      <c r="V102" s="78"/>
      <c r="W102" s="68">
        <f t="shared" si="7"/>
        <v>1</v>
      </c>
      <c r="X102" s="47">
        <f t="shared" si="10"/>
        <v>524</v>
      </c>
      <c r="Y102" s="47">
        <f t="shared" si="9"/>
        <v>2.5</v>
      </c>
    </row>
    <row r="103" spans="1:25" ht="12.75">
      <c r="A103" s="32">
        <f t="shared" si="8"/>
        <v>96</v>
      </c>
      <c r="C103" s="57" t="s">
        <v>230</v>
      </c>
      <c r="D103" s="57" t="s">
        <v>14</v>
      </c>
      <c r="E103" s="58">
        <v>1353</v>
      </c>
      <c r="F103" s="67" t="s">
        <v>19</v>
      </c>
      <c r="G103" s="72"/>
      <c r="H103" s="78"/>
      <c r="I103" s="72"/>
      <c r="J103" s="78"/>
      <c r="K103" s="72"/>
      <c r="L103" s="78"/>
      <c r="M103" s="72"/>
      <c r="N103" s="78"/>
      <c r="O103" s="72"/>
      <c r="P103" s="78"/>
      <c r="Q103" s="72"/>
      <c r="R103" s="78"/>
      <c r="S103" s="72"/>
      <c r="T103" s="78"/>
      <c r="U103" s="73">
        <v>24</v>
      </c>
      <c r="V103" s="77">
        <v>2</v>
      </c>
      <c r="W103" s="68">
        <f t="shared" si="7"/>
        <v>1</v>
      </c>
      <c r="X103" s="47">
        <f t="shared" si="10"/>
        <v>524</v>
      </c>
      <c r="Y103" s="47">
        <f t="shared" si="9"/>
        <v>2</v>
      </c>
    </row>
    <row r="104" spans="1:25" ht="12.75">
      <c r="A104" s="32">
        <f t="shared" si="8"/>
        <v>97</v>
      </c>
      <c r="C104" s="57" t="s">
        <v>231</v>
      </c>
      <c r="D104" s="57" t="s">
        <v>14</v>
      </c>
      <c r="E104" s="58">
        <v>1440</v>
      </c>
      <c r="F104" s="67" t="s">
        <v>44</v>
      </c>
      <c r="G104" s="72"/>
      <c r="H104" s="78"/>
      <c r="I104" s="72"/>
      <c r="J104" s="78"/>
      <c r="K104" s="72"/>
      <c r="L104" s="78"/>
      <c r="M104" s="72"/>
      <c r="N104" s="78"/>
      <c r="O104" s="72"/>
      <c r="P104" s="78"/>
      <c r="Q104" s="72"/>
      <c r="R104" s="78"/>
      <c r="S104" s="72"/>
      <c r="T104" s="78"/>
      <c r="U104" s="73">
        <v>25</v>
      </c>
      <c r="V104" s="77">
        <v>2</v>
      </c>
      <c r="W104" s="68">
        <f>COUNT(G104:V104)/2</f>
        <v>1</v>
      </c>
      <c r="X104" s="47">
        <f t="shared" si="10"/>
        <v>525</v>
      </c>
      <c r="Y104" s="47">
        <f t="shared" si="9"/>
        <v>2</v>
      </c>
    </row>
    <row r="105" spans="1:25" ht="12.75">
      <c r="A105" s="32">
        <f t="shared" si="8"/>
        <v>98</v>
      </c>
      <c r="C105" s="57" t="s">
        <v>232</v>
      </c>
      <c r="D105" s="57" t="s">
        <v>14</v>
      </c>
      <c r="E105" s="58">
        <v>0</v>
      </c>
      <c r="F105" s="67" t="s">
        <v>233</v>
      </c>
      <c r="G105" s="72"/>
      <c r="H105" s="78"/>
      <c r="I105" s="72"/>
      <c r="J105" s="78"/>
      <c r="K105" s="72"/>
      <c r="L105" s="78"/>
      <c r="M105" s="72"/>
      <c r="N105" s="78"/>
      <c r="O105" s="72"/>
      <c r="P105" s="78"/>
      <c r="Q105" s="72"/>
      <c r="R105" s="78"/>
      <c r="S105" s="72"/>
      <c r="T105" s="78"/>
      <c r="U105" s="73">
        <v>26</v>
      </c>
      <c r="V105" s="77">
        <v>2</v>
      </c>
      <c r="W105" s="68">
        <f>COUNT(G105:V105)/2</f>
        <v>1</v>
      </c>
      <c r="X105" s="47">
        <f t="shared" si="10"/>
        <v>526</v>
      </c>
      <c r="Y105" s="47">
        <f t="shared" si="9"/>
        <v>2</v>
      </c>
    </row>
    <row r="106" spans="1:25" ht="12.75">
      <c r="A106" s="32">
        <f t="shared" si="8"/>
        <v>99</v>
      </c>
      <c r="C106" s="57" t="s">
        <v>204</v>
      </c>
      <c r="D106" s="57" t="s">
        <v>14</v>
      </c>
      <c r="E106" s="58">
        <v>1482</v>
      </c>
      <c r="F106" s="67" t="s">
        <v>19</v>
      </c>
      <c r="G106" s="72"/>
      <c r="H106" s="78"/>
      <c r="I106" s="72"/>
      <c r="J106" s="78"/>
      <c r="K106" s="72"/>
      <c r="L106" s="78"/>
      <c r="M106" s="72"/>
      <c r="N106" s="78"/>
      <c r="O106" s="72"/>
      <c r="P106" s="78"/>
      <c r="Q106" s="73">
        <v>27</v>
      </c>
      <c r="R106" s="81">
        <v>2</v>
      </c>
      <c r="S106" s="72"/>
      <c r="T106" s="78"/>
      <c r="U106" s="72"/>
      <c r="V106" s="78"/>
      <c r="W106" s="68">
        <f>COUNT(G106:V106)/2</f>
        <v>1</v>
      </c>
      <c r="X106" s="47">
        <f t="shared" si="10"/>
        <v>527</v>
      </c>
      <c r="Y106" s="47">
        <f t="shared" si="9"/>
        <v>2</v>
      </c>
    </row>
    <row r="107" spans="1:25" ht="12.75">
      <c r="A107" s="32">
        <f t="shared" si="8"/>
        <v>100</v>
      </c>
      <c r="B107" s="65"/>
      <c r="C107" s="6" t="s">
        <v>152</v>
      </c>
      <c r="D107" s="6" t="s">
        <v>14</v>
      </c>
      <c r="E107" s="8">
        <v>1052</v>
      </c>
      <c r="F107" s="19" t="s">
        <v>154</v>
      </c>
      <c r="G107" s="72"/>
      <c r="H107" s="78"/>
      <c r="I107" s="74"/>
      <c r="J107" s="79"/>
      <c r="K107" s="71">
        <v>28</v>
      </c>
      <c r="L107" s="77">
        <v>2.5</v>
      </c>
      <c r="M107" s="72"/>
      <c r="N107" s="78"/>
      <c r="O107" s="72"/>
      <c r="P107" s="78"/>
      <c r="Q107" s="72"/>
      <c r="R107" s="78"/>
      <c r="S107" s="72"/>
      <c r="T107" s="78"/>
      <c r="U107" s="72"/>
      <c r="V107" s="78"/>
      <c r="W107" s="68">
        <f>COUNT(G107:V107)/2</f>
        <v>1</v>
      </c>
      <c r="X107" s="47">
        <f t="shared" si="10"/>
        <v>528</v>
      </c>
      <c r="Y107" s="47">
        <f t="shared" si="9"/>
        <v>2.5</v>
      </c>
    </row>
    <row r="108" spans="1:25" ht="12.75">
      <c r="A108" s="32">
        <f t="shared" si="8"/>
        <v>101</v>
      </c>
      <c r="B108" s="65"/>
      <c r="C108" s="6" t="s">
        <v>101</v>
      </c>
      <c r="D108" s="6" t="s">
        <v>14</v>
      </c>
      <c r="E108" s="8">
        <v>1335</v>
      </c>
      <c r="F108" s="19" t="s">
        <v>89</v>
      </c>
      <c r="G108" s="72"/>
      <c r="H108" s="78"/>
      <c r="I108" s="71">
        <v>29</v>
      </c>
      <c r="J108" s="77">
        <v>2</v>
      </c>
      <c r="K108" s="72"/>
      <c r="L108" s="78"/>
      <c r="M108" s="72"/>
      <c r="N108" s="78"/>
      <c r="O108" s="72"/>
      <c r="P108" s="78"/>
      <c r="Q108" s="72"/>
      <c r="R108" s="78"/>
      <c r="S108" s="72"/>
      <c r="T108" s="78"/>
      <c r="U108" s="72"/>
      <c r="V108" s="78"/>
      <c r="W108" s="68">
        <f>COUNT(G108:V108)/2</f>
        <v>1</v>
      </c>
      <c r="X108" s="47">
        <f t="shared" si="10"/>
        <v>529</v>
      </c>
      <c r="Y108" s="47">
        <f t="shared" si="9"/>
        <v>2</v>
      </c>
    </row>
    <row r="109" spans="1:25" ht="12.75">
      <c r="A109" s="32">
        <f t="shared" si="8"/>
        <v>102</v>
      </c>
      <c r="B109" s="61"/>
      <c r="C109" s="6" t="s">
        <v>56</v>
      </c>
      <c r="D109" s="6" t="s">
        <v>14</v>
      </c>
      <c r="E109" s="8">
        <v>1239</v>
      </c>
      <c r="F109" s="19" t="s">
        <v>23</v>
      </c>
      <c r="G109" s="71">
        <v>29</v>
      </c>
      <c r="H109" s="77">
        <v>3</v>
      </c>
      <c r="I109" s="72"/>
      <c r="J109" s="78"/>
      <c r="K109" s="72"/>
      <c r="L109" s="78"/>
      <c r="M109" s="72"/>
      <c r="N109" s="78"/>
      <c r="O109" s="72"/>
      <c r="P109" s="78"/>
      <c r="Q109" s="72"/>
      <c r="R109" s="78"/>
      <c r="S109" s="72"/>
      <c r="T109" s="78"/>
      <c r="U109" s="72"/>
      <c r="V109" s="78"/>
      <c r="W109" s="68">
        <f>COUNT(G109:V109)/2</f>
        <v>1</v>
      </c>
      <c r="X109" s="47">
        <f t="shared" si="10"/>
        <v>529</v>
      </c>
      <c r="Y109" s="47">
        <f aca="true" t="shared" si="11" ref="Y109:Y116">H109+J109+L109+N109+P109+R109+T109+V109</f>
        <v>3</v>
      </c>
    </row>
    <row r="110" spans="1:25" ht="12.75">
      <c r="A110" s="32">
        <f t="shared" si="8"/>
        <v>103</v>
      </c>
      <c r="C110" s="57" t="s">
        <v>206</v>
      </c>
      <c r="D110" s="57" t="s">
        <v>14</v>
      </c>
      <c r="E110" s="58">
        <v>1159</v>
      </c>
      <c r="F110" s="67" t="s">
        <v>40</v>
      </c>
      <c r="G110" s="72"/>
      <c r="H110" s="78"/>
      <c r="I110" s="72"/>
      <c r="J110" s="78"/>
      <c r="K110" s="72"/>
      <c r="L110" s="78"/>
      <c r="M110" s="72"/>
      <c r="N110" s="78"/>
      <c r="O110" s="72"/>
      <c r="P110" s="78"/>
      <c r="Q110" s="73">
        <v>29</v>
      </c>
      <c r="R110" s="81">
        <v>1.5</v>
      </c>
      <c r="S110" s="72"/>
      <c r="T110" s="78"/>
      <c r="U110" s="72"/>
      <c r="V110" s="78"/>
      <c r="W110" s="68">
        <f>COUNT(G110:V110)/2</f>
        <v>1</v>
      </c>
      <c r="X110" s="47">
        <f t="shared" si="10"/>
        <v>529</v>
      </c>
      <c r="Y110" s="47">
        <f t="shared" si="11"/>
        <v>1.5</v>
      </c>
    </row>
    <row r="111" spans="1:25" ht="12.75">
      <c r="A111" s="32">
        <f t="shared" si="8"/>
        <v>104</v>
      </c>
      <c r="B111" s="61"/>
      <c r="C111" s="6" t="s">
        <v>57</v>
      </c>
      <c r="D111" s="6" t="s">
        <v>14</v>
      </c>
      <c r="E111" s="8">
        <v>1649</v>
      </c>
      <c r="F111" s="19" t="s">
        <v>58</v>
      </c>
      <c r="G111" s="71">
        <v>30</v>
      </c>
      <c r="H111" s="77">
        <v>3</v>
      </c>
      <c r="I111" s="72"/>
      <c r="J111" s="78"/>
      <c r="K111" s="72"/>
      <c r="L111" s="78"/>
      <c r="M111" s="72"/>
      <c r="N111" s="78"/>
      <c r="O111" s="72"/>
      <c r="P111" s="78"/>
      <c r="Q111" s="72"/>
      <c r="R111" s="78"/>
      <c r="S111" s="72"/>
      <c r="T111" s="78"/>
      <c r="U111" s="72"/>
      <c r="V111" s="78"/>
      <c r="W111" s="68">
        <f>COUNT(G111:V111)/2</f>
        <v>1</v>
      </c>
      <c r="X111" s="47">
        <f t="shared" si="10"/>
        <v>530</v>
      </c>
      <c r="Y111" s="47">
        <f t="shared" si="11"/>
        <v>3</v>
      </c>
    </row>
    <row r="112" spans="1:25" ht="12.75">
      <c r="A112" s="32">
        <f t="shared" si="8"/>
        <v>105</v>
      </c>
      <c r="C112" s="57" t="s">
        <v>207</v>
      </c>
      <c r="D112" s="57" t="s">
        <v>14</v>
      </c>
      <c r="E112" s="58">
        <v>1353</v>
      </c>
      <c r="F112" s="67" t="s">
        <v>19</v>
      </c>
      <c r="G112" s="72"/>
      <c r="H112" s="78"/>
      <c r="I112" s="72"/>
      <c r="J112" s="78"/>
      <c r="K112" s="72"/>
      <c r="L112" s="78"/>
      <c r="M112" s="72"/>
      <c r="N112" s="78"/>
      <c r="O112" s="72"/>
      <c r="P112" s="78"/>
      <c r="Q112" s="73">
        <v>30</v>
      </c>
      <c r="R112" s="81">
        <v>1</v>
      </c>
      <c r="S112" s="72"/>
      <c r="T112" s="78"/>
      <c r="U112" s="72"/>
      <c r="V112" s="78"/>
      <c r="W112" s="68">
        <f>COUNT(G112:V112)/2</f>
        <v>1</v>
      </c>
      <c r="X112" s="47">
        <f>G112+I112+K112+M112+O112+Q112+S112+U112+($W$5-W112)*100</f>
        <v>530</v>
      </c>
      <c r="Y112" s="47">
        <f t="shared" si="11"/>
        <v>1</v>
      </c>
    </row>
    <row r="113" spans="1:25" ht="12.75">
      <c r="A113" s="32">
        <f t="shared" si="8"/>
        <v>106</v>
      </c>
      <c r="B113" s="61"/>
      <c r="C113" s="6" t="s">
        <v>61</v>
      </c>
      <c r="D113" s="6" t="s">
        <v>14</v>
      </c>
      <c r="E113" s="8">
        <v>1623</v>
      </c>
      <c r="F113" s="19" t="s">
        <v>34</v>
      </c>
      <c r="G113" s="71">
        <v>33</v>
      </c>
      <c r="H113" s="77">
        <v>2</v>
      </c>
      <c r="I113" s="72"/>
      <c r="J113" s="78"/>
      <c r="K113" s="72"/>
      <c r="L113" s="78"/>
      <c r="M113" s="72"/>
      <c r="N113" s="78"/>
      <c r="O113" s="72"/>
      <c r="P113" s="78"/>
      <c r="Q113" s="72"/>
      <c r="R113" s="78"/>
      <c r="S113" s="72"/>
      <c r="T113" s="78"/>
      <c r="U113" s="72"/>
      <c r="V113" s="78"/>
      <c r="W113" s="68">
        <f>COUNT(G113:V113)/2</f>
        <v>1</v>
      </c>
      <c r="X113" s="47">
        <f>G113+I113+K113+M113+O113+Q113+S113+U113+($W$5-W113)*100</f>
        <v>533</v>
      </c>
      <c r="Y113" s="47">
        <f t="shared" si="11"/>
        <v>2</v>
      </c>
    </row>
    <row r="114" spans="1:25" ht="12.75">
      <c r="A114" s="32">
        <f t="shared" si="8"/>
        <v>107</v>
      </c>
      <c r="B114" s="61"/>
      <c r="C114" s="6" t="s">
        <v>62</v>
      </c>
      <c r="D114" s="6" t="s">
        <v>14</v>
      </c>
      <c r="E114" s="8">
        <v>1536</v>
      </c>
      <c r="F114" s="19" t="s">
        <v>19</v>
      </c>
      <c r="G114" s="71">
        <v>34</v>
      </c>
      <c r="H114" s="77">
        <v>2</v>
      </c>
      <c r="I114" s="72"/>
      <c r="J114" s="78"/>
      <c r="K114" s="72"/>
      <c r="L114" s="78"/>
      <c r="M114" s="72"/>
      <c r="N114" s="78"/>
      <c r="O114" s="72"/>
      <c r="P114" s="78"/>
      <c r="Q114" s="72"/>
      <c r="R114" s="78"/>
      <c r="S114" s="72"/>
      <c r="T114" s="78"/>
      <c r="U114" s="72"/>
      <c r="V114" s="78"/>
      <c r="W114" s="68">
        <f>COUNT(G114:V114)/2</f>
        <v>1</v>
      </c>
      <c r="X114" s="47">
        <f>G114+I114+K114+M114+O114+Q114+S114+U114+($W$5-W114)*100</f>
        <v>534</v>
      </c>
      <c r="Y114" s="47">
        <f t="shared" si="11"/>
        <v>2</v>
      </c>
    </row>
    <row r="115" spans="1:25" ht="12.75">
      <c r="A115" s="32">
        <f t="shared" si="8"/>
        <v>108</v>
      </c>
      <c r="B115" s="65"/>
      <c r="C115" s="6" t="s">
        <v>67</v>
      </c>
      <c r="D115" s="6" t="s">
        <v>14</v>
      </c>
      <c r="E115" s="8">
        <v>0</v>
      </c>
      <c r="F115" s="19" t="s">
        <v>58</v>
      </c>
      <c r="G115" s="71">
        <v>38</v>
      </c>
      <c r="H115" s="77">
        <v>1</v>
      </c>
      <c r="I115" s="72"/>
      <c r="J115" s="78"/>
      <c r="K115" s="72"/>
      <c r="L115" s="78"/>
      <c r="M115" s="72"/>
      <c r="N115" s="78"/>
      <c r="O115" s="72"/>
      <c r="P115" s="78"/>
      <c r="Q115" s="72"/>
      <c r="R115" s="78"/>
      <c r="S115" s="72"/>
      <c r="T115" s="78"/>
      <c r="U115" s="72"/>
      <c r="V115" s="78"/>
      <c r="W115" s="68">
        <f>COUNT(G115:V115)/2</f>
        <v>1</v>
      </c>
      <c r="X115" s="47">
        <f>G115+I115+K115+M115+O115+Q115+S115+U115+($W$5-W115)*100</f>
        <v>538</v>
      </c>
      <c r="Y115" s="47">
        <f t="shared" si="11"/>
        <v>1</v>
      </c>
    </row>
    <row r="116" spans="1:25" ht="12.75">
      <c r="A116" s="32">
        <f t="shared" si="8"/>
        <v>109</v>
      </c>
      <c r="B116" s="65" t="s">
        <v>68</v>
      </c>
      <c r="C116" s="6" t="s">
        <v>69</v>
      </c>
      <c r="D116" s="6" t="s">
        <v>14</v>
      </c>
      <c r="E116" s="8">
        <v>1859</v>
      </c>
      <c r="F116" s="19" t="s">
        <v>70</v>
      </c>
      <c r="G116" s="71">
        <v>39</v>
      </c>
      <c r="H116" s="77">
        <v>1</v>
      </c>
      <c r="I116" s="72"/>
      <c r="J116" s="78"/>
      <c r="K116" s="72"/>
      <c r="L116" s="78"/>
      <c r="M116" s="72"/>
      <c r="N116" s="78"/>
      <c r="O116" s="72"/>
      <c r="P116" s="78"/>
      <c r="Q116" s="72"/>
      <c r="R116" s="78"/>
      <c r="S116" s="72"/>
      <c r="T116" s="78"/>
      <c r="U116" s="72"/>
      <c r="V116" s="78"/>
      <c r="W116" s="68">
        <f>COUNT(G116:V116)/2</f>
        <v>1</v>
      </c>
      <c r="X116" s="47">
        <f>G116+I116+K116+M116+O116+Q116+S116+U116+($W$5-W116)*100</f>
        <v>539</v>
      </c>
      <c r="Y116" s="47">
        <f t="shared" si="11"/>
        <v>1</v>
      </c>
    </row>
  </sheetData>
  <sheetProtection/>
  <hyperlinks>
    <hyperlink ref="A1:H1" r:id="rId1" display="Da base de dados do torneio do Chess-Results http://chess-results.com"/>
    <hyperlink ref="A86:J86" r:id="rId2" display="http://chess-results.com/"/>
    <hyperlink ref="C87:J87" r:id="rId3" display="http://chess-results.com/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8" sqref="G8:G37"/>
    </sheetView>
  </sheetViews>
  <sheetFormatPr defaultColWidth="11.421875" defaultRowHeight="12.75"/>
  <cols>
    <col min="1" max="1" width="5.421875" style="0" customWidth="1"/>
    <col min="2" max="2" width="3.57421875" style="0" customWidth="1"/>
    <col min="3" max="3" width="28.7109375" style="0" customWidth="1"/>
    <col min="4" max="5" width="4.7109375" style="0" customWidth="1"/>
    <col min="6" max="6" width="23.28125" style="0" customWidth="1"/>
    <col min="7" max="7" width="4.00390625" style="0" customWidth="1"/>
    <col min="8" max="10" width="5.57421875" style="0" customWidth="1"/>
  </cols>
  <sheetData>
    <row r="1" ht="19.5" customHeight="1">
      <c r="A1" s="50" t="s">
        <v>0</v>
      </c>
    </row>
    <row r="3" ht="12.75">
      <c r="A3" s="51" t="s">
        <v>221</v>
      </c>
    </row>
    <row r="4" ht="12.75">
      <c r="A4" s="52" t="s">
        <v>222</v>
      </c>
    </row>
    <row r="6" ht="12.75">
      <c r="A6" s="51" t="s">
        <v>3</v>
      </c>
    </row>
    <row r="7" spans="1:10" ht="12.75">
      <c r="A7" s="53" t="s">
        <v>4</v>
      </c>
      <c r="B7" s="54"/>
      <c r="C7" s="54" t="s">
        <v>5</v>
      </c>
      <c r="D7" s="54" t="s">
        <v>6</v>
      </c>
      <c r="E7" s="55" t="s">
        <v>7</v>
      </c>
      <c r="F7" s="54" t="s">
        <v>8</v>
      </c>
      <c r="G7" s="53" t="s">
        <v>9</v>
      </c>
      <c r="H7" s="53" t="s">
        <v>10</v>
      </c>
      <c r="I7" s="53" t="s">
        <v>11</v>
      </c>
      <c r="J7" s="53" t="s">
        <v>12</v>
      </c>
    </row>
    <row r="8" spans="1:10" ht="12.75">
      <c r="A8" s="56">
        <v>1</v>
      </c>
      <c r="B8" s="57" t="s">
        <v>16</v>
      </c>
      <c r="C8" s="57" t="s">
        <v>17</v>
      </c>
      <c r="D8" s="57" t="s">
        <v>14</v>
      </c>
      <c r="E8" s="58">
        <v>1995</v>
      </c>
      <c r="F8" s="57" t="s">
        <v>15</v>
      </c>
      <c r="G8" s="56">
        <v>6</v>
      </c>
      <c r="H8" s="56">
        <v>0</v>
      </c>
      <c r="I8" s="56">
        <v>26</v>
      </c>
      <c r="J8" s="56">
        <v>28.5</v>
      </c>
    </row>
    <row r="9" spans="1:10" ht="12.75">
      <c r="A9" s="56">
        <v>2</v>
      </c>
      <c r="B9" s="57"/>
      <c r="C9" s="57" t="s">
        <v>223</v>
      </c>
      <c r="D9" s="57" t="s">
        <v>14</v>
      </c>
      <c r="E9" s="58">
        <v>1783</v>
      </c>
      <c r="F9" s="57" t="s">
        <v>130</v>
      </c>
      <c r="G9" s="56">
        <v>5.5</v>
      </c>
      <c r="H9" s="56">
        <v>0</v>
      </c>
      <c r="I9" s="56">
        <v>27.5</v>
      </c>
      <c r="J9" s="56">
        <v>29.5</v>
      </c>
    </row>
    <row r="10" spans="1:10" ht="12.75">
      <c r="A10" s="56">
        <v>3</v>
      </c>
      <c r="B10" s="57"/>
      <c r="C10" s="57" t="s">
        <v>224</v>
      </c>
      <c r="D10" s="57" t="s">
        <v>14</v>
      </c>
      <c r="E10" s="58">
        <v>1826</v>
      </c>
      <c r="F10" s="57" t="s">
        <v>19</v>
      </c>
      <c r="G10" s="56">
        <v>5</v>
      </c>
      <c r="H10" s="56">
        <v>0</v>
      </c>
      <c r="I10" s="56">
        <v>26.5</v>
      </c>
      <c r="J10" s="56">
        <v>28.5</v>
      </c>
    </row>
    <row r="11" spans="1:10" ht="12.75">
      <c r="A11" s="56">
        <v>4</v>
      </c>
      <c r="B11" s="57"/>
      <c r="C11" s="57" t="s">
        <v>20</v>
      </c>
      <c r="D11" s="57" t="s">
        <v>14</v>
      </c>
      <c r="E11" s="58">
        <v>1890</v>
      </c>
      <c r="F11" s="57" t="s">
        <v>21</v>
      </c>
      <c r="G11" s="56">
        <v>5</v>
      </c>
      <c r="H11" s="56">
        <v>0</v>
      </c>
      <c r="I11" s="56">
        <v>23</v>
      </c>
      <c r="J11" s="56">
        <v>25.5</v>
      </c>
    </row>
    <row r="12" spans="1:10" ht="12.75">
      <c r="A12" s="56">
        <v>5</v>
      </c>
      <c r="B12" s="57"/>
      <c r="C12" s="57" t="s">
        <v>38</v>
      </c>
      <c r="D12" s="57" t="s">
        <v>14</v>
      </c>
      <c r="E12" s="58">
        <v>1813</v>
      </c>
      <c r="F12" s="57" t="s">
        <v>37</v>
      </c>
      <c r="G12" s="56">
        <v>5</v>
      </c>
      <c r="H12" s="56">
        <v>0</v>
      </c>
      <c r="I12" s="56">
        <v>21.5</v>
      </c>
      <c r="J12" s="56">
        <v>23</v>
      </c>
    </row>
    <row r="13" spans="1:10" ht="12.75">
      <c r="A13" s="56">
        <v>6</v>
      </c>
      <c r="B13" s="57"/>
      <c r="C13" s="57" t="s">
        <v>225</v>
      </c>
      <c r="D13" s="57" t="s">
        <v>14</v>
      </c>
      <c r="E13" s="58">
        <v>1857</v>
      </c>
      <c r="F13" s="57" t="s">
        <v>70</v>
      </c>
      <c r="G13" s="56">
        <v>4.5</v>
      </c>
      <c r="H13" s="56">
        <v>1</v>
      </c>
      <c r="I13" s="56">
        <v>28</v>
      </c>
      <c r="J13" s="56">
        <v>31</v>
      </c>
    </row>
    <row r="14" spans="1:10" ht="12.75">
      <c r="A14" s="56">
        <v>7</v>
      </c>
      <c r="B14" s="57"/>
      <c r="C14" s="57" t="s">
        <v>226</v>
      </c>
      <c r="D14" s="57" t="s">
        <v>14</v>
      </c>
      <c r="E14" s="58">
        <v>1619</v>
      </c>
      <c r="F14" s="57" t="s">
        <v>23</v>
      </c>
      <c r="G14" s="56">
        <v>4.5</v>
      </c>
      <c r="H14" s="56">
        <v>0</v>
      </c>
      <c r="I14" s="56">
        <v>25</v>
      </c>
      <c r="J14" s="56">
        <v>28</v>
      </c>
    </row>
    <row r="15" spans="1:10" ht="12.75">
      <c r="A15" s="56">
        <v>8</v>
      </c>
      <c r="B15" s="57"/>
      <c r="C15" s="57" t="s">
        <v>227</v>
      </c>
      <c r="D15" s="57" t="s">
        <v>14</v>
      </c>
      <c r="E15" s="58">
        <v>1533</v>
      </c>
      <c r="F15" s="57" t="s">
        <v>19</v>
      </c>
      <c r="G15" s="56">
        <v>4</v>
      </c>
      <c r="H15" s="56">
        <v>0</v>
      </c>
      <c r="I15" s="56">
        <v>27</v>
      </c>
      <c r="J15" s="56">
        <v>30</v>
      </c>
    </row>
    <row r="16" spans="1:10" ht="12.75">
      <c r="A16" s="56">
        <v>9</v>
      </c>
      <c r="B16" s="57"/>
      <c r="C16" s="57" t="s">
        <v>94</v>
      </c>
      <c r="D16" s="57" t="s">
        <v>14</v>
      </c>
      <c r="E16" s="58">
        <v>1818</v>
      </c>
      <c r="F16" s="57" t="s">
        <v>139</v>
      </c>
      <c r="G16" s="56">
        <v>4</v>
      </c>
      <c r="H16" s="56">
        <v>0</v>
      </c>
      <c r="I16" s="56">
        <v>25.5</v>
      </c>
      <c r="J16" s="56">
        <v>29</v>
      </c>
    </row>
    <row r="17" spans="1:10" ht="12.75">
      <c r="A17" s="56">
        <v>10</v>
      </c>
      <c r="B17" s="57"/>
      <c r="C17" s="57" t="s">
        <v>88</v>
      </c>
      <c r="D17" s="57" t="s">
        <v>14</v>
      </c>
      <c r="E17" s="58">
        <v>1622</v>
      </c>
      <c r="F17" s="57" t="s">
        <v>89</v>
      </c>
      <c r="G17" s="56">
        <v>4</v>
      </c>
      <c r="H17" s="56">
        <v>0</v>
      </c>
      <c r="I17" s="56">
        <v>25</v>
      </c>
      <c r="J17" s="56">
        <v>28</v>
      </c>
    </row>
    <row r="18" spans="1:10" ht="12.75">
      <c r="A18" s="56">
        <v>11</v>
      </c>
      <c r="B18" s="57"/>
      <c r="C18" s="57" t="s">
        <v>59</v>
      </c>
      <c r="D18" s="57" t="s">
        <v>14</v>
      </c>
      <c r="E18" s="58">
        <v>1948</v>
      </c>
      <c r="F18" s="57" t="s">
        <v>15</v>
      </c>
      <c r="G18" s="56">
        <v>4</v>
      </c>
      <c r="H18" s="56">
        <v>0</v>
      </c>
      <c r="I18" s="56">
        <v>24.5</v>
      </c>
      <c r="J18" s="56">
        <v>27</v>
      </c>
    </row>
    <row r="19" spans="1:10" ht="12.75">
      <c r="A19" s="56">
        <v>12</v>
      </c>
      <c r="B19" s="57"/>
      <c r="C19" s="57" t="s">
        <v>24</v>
      </c>
      <c r="D19" s="57" t="s">
        <v>14</v>
      </c>
      <c r="E19" s="58">
        <v>1876</v>
      </c>
      <c r="F19" s="57" t="s">
        <v>19</v>
      </c>
      <c r="G19" s="56">
        <v>4</v>
      </c>
      <c r="H19" s="56">
        <v>0</v>
      </c>
      <c r="I19" s="56">
        <v>23</v>
      </c>
      <c r="J19" s="56">
        <v>25.5</v>
      </c>
    </row>
    <row r="20" spans="1:10" ht="12.75">
      <c r="A20" s="56">
        <v>13</v>
      </c>
      <c r="B20" s="57"/>
      <c r="C20" s="57" t="s">
        <v>52</v>
      </c>
      <c r="D20" s="57" t="s">
        <v>14</v>
      </c>
      <c r="E20" s="58">
        <v>1376</v>
      </c>
      <c r="F20" s="57" t="s">
        <v>53</v>
      </c>
      <c r="G20" s="56">
        <v>4</v>
      </c>
      <c r="H20" s="56">
        <v>0</v>
      </c>
      <c r="I20" s="56">
        <v>20</v>
      </c>
      <c r="J20" s="56">
        <v>21.5</v>
      </c>
    </row>
    <row r="21" spans="1:10" ht="12.75">
      <c r="A21" s="56">
        <v>14</v>
      </c>
      <c r="B21" s="57"/>
      <c r="C21" s="57" t="s">
        <v>45</v>
      </c>
      <c r="D21" s="57" t="s">
        <v>14</v>
      </c>
      <c r="E21" s="58">
        <v>1876</v>
      </c>
      <c r="F21" s="57" t="s">
        <v>23</v>
      </c>
      <c r="G21" s="56">
        <v>3.5</v>
      </c>
      <c r="H21" s="56">
        <v>0</v>
      </c>
      <c r="I21" s="56">
        <v>24</v>
      </c>
      <c r="J21" s="56">
        <v>26</v>
      </c>
    </row>
    <row r="22" spans="1:10" ht="12.75">
      <c r="A22" s="56">
        <v>15</v>
      </c>
      <c r="B22" s="57"/>
      <c r="C22" s="57" t="s">
        <v>71</v>
      </c>
      <c r="D22" s="57" t="s">
        <v>14</v>
      </c>
      <c r="E22" s="58">
        <v>1520</v>
      </c>
      <c r="F22" s="57" t="s">
        <v>19</v>
      </c>
      <c r="G22" s="56">
        <v>3.5</v>
      </c>
      <c r="H22" s="56">
        <v>0</v>
      </c>
      <c r="I22" s="56">
        <v>22</v>
      </c>
      <c r="J22" s="56">
        <v>24</v>
      </c>
    </row>
    <row r="23" spans="1:10" ht="12.75">
      <c r="A23" s="56">
        <v>16</v>
      </c>
      <c r="B23" s="57"/>
      <c r="C23" s="57" t="s">
        <v>228</v>
      </c>
      <c r="D23" s="57" t="s">
        <v>14</v>
      </c>
      <c r="E23" s="58">
        <v>1795</v>
      </c>
      <c r="F23" s="57" t="s">
        <v>139</v>
      </c>
      <c r="G23" s="56">
        <v>3.5</v>
      </c>
      <c r="H23" s="56">
        <v>0</v>
      </c>
      <c r="I23" s="56">
        <v>21.5</v>
      </c>
      <c r="J23" s="56">
        <v>22</v>
      </c>
    </row>
    <row r="24" spans="1:10" ht="12.75">
      <c r="A24" s="56">
        <v>17</v>
      </c>
      <c r="B24" s="57"/>
      <c r="C24" s="57" t="s">
        <v>229</v>
      </c>
      <c r="D24" s="57" t="s">
        <v>14</v>
      </c>
      <c r="E24" s="58">
        <v>1690</v>
      </c>
      <c r="F24" s="57" t="s">
        <v>19</v>
      </c>
      <c r="G24" s="56">
        <v>3.5</v>
      </c>
      <c r="H24" s="56">
        <v>0</v>
      </c>
      <c r="I24" s="56">
        <v>19.5</v>
      </c>
      <c r="J24" s="56">
        <v>21</v>
      </c>
    </row>
    <row r="25" spans="1:10" ht="12.75">
      <c r="A25" s="56">
        <v>18</v>
      </c>
      <c r="B25" s="57"/>
      <c r="C25" s="57" t="s">
        <v>189</v>
      </c>
      <c r="D25" s="57" t="s">
        <v>14</v>
      </c>
      <c r="E25" s="58">
        <v>1941</v>
      </c>
      <c r="F25" s="57" t="s">
        <v>19</v>
      </c>
      <c r="G25" s="56">
        <v>3</v>
      </c>
      <c r="H25" s="56">
        <v>0</v>
      </c>
      <c r="I25" s="56">
        <v>24</v>
      </c>
      <c r="J25" s="56">
        <v>26</v>
      </c>
    </row>
    <row r="26" spans="1:10" ht="12.75">
      <c r="A26" s="56">
        <v>19</v>
      </c>
      <c r="B26" s="57"/>
      <c r="C26" s="57" t="s">
        <v>102</v>
      </c>
      <c r="D26" s="57" t="s">
        <v>14</v>
      </c>
      <c r="E26" s="58">
        <v>1703</v>
      </c>
      <c r="F26" s="57" t="s">
        <v>103</v>
      </c>
      <c r="G26" s="56">
        <v>3</v>
      </c>
      <c r="H26" s="56">
        <v>0</v>
      </c>
      <c r="I26" s="56">
        <v>24</v>
      </c>
      <c r="J26" s="56">
        <v>24.5</v>
      </c>
    </row>
    <row r="27" spans="1:10" ht="12.75">
      <c r="A27" s="56">
        <v>20</v>
      </c>
      <c r="B27" s="57"/>
      <c r="C27" s="57" t="s">
        <v>51</v>
      </c>
      <c r="D27" s="57" t="s">
        <v>14</v>
      </c>
      <c r="E27" s="58">
        <v>1660</v>
      </c>
      <c r="F27" s="57" t="s">
        <v>37</v>
      </c>
      <c r="G27" s="56">
        <v>3</v>
      </c>
      <c r="H27" s="56">
        <v>0</v>
      </c>
      <c r="I27" s="56">
        <v>22</v>
      </c>
      <c r="J27" s="56">
        <v>24</v>
      </c>
    </row>
    <row r="28" spans="1:10" ht="12.75">
      <c r="A28" s="56">
        <v>21</v>
      </c>
      <c r="B28" s="57"/>
      <c r="C28" s="57" t="s">
        <v>32</v>
      </c>
      <c r="D28" s="57" t="s">
        <v>14</v>
      </c>
      <c r="E28" s="58">
        <v>1503</v>
      </c>
      <c r="F28" s="57" t="s">
        <v>19</v>
      </c>
      <c r="G28" s="56">
        <v>3</v>
      </c>
      <c r="H28" s="56">
        <v>0</v>
      </c>
      <c r="I28" s="56">
        <v>21.5</v>
      </c>
      <c r="J28" s="56">
        <v>22</v>
      </c>
    </row>
    <row r="29" spans="1:10" ht="12.75">
      <c r="A29" s="56">
        <v>22</v>
      </c>
      <c r="B29" s="57"/>
      <c r="C29" s="57" t="s">
        <v>36</v>
      </c>
      <c r="D29" s="57" t="s">
        <v>14</v>
      </c>
      <c r="E29" s="58">
        <v>1784</v>
      </c>
      <c r="F29" s="57" t="s">
        <v>37</v>
      </c>
      <c r="G29" s="56">
        <v>3</v>
      </c>
      <c r="H29" s="56">
        <v>0</v>
      </c>
      <c r="I29" s="56">
        <v>15.5</v>
      </c>
      <c r="J29" s="56">
        <v>16</v>
      </c>
    </row>
    <row r="30" spans="1:10" ht="12.75">
      <c r="A30" s="56">
        <v>23</v>
      </c>
      <c r="B30" s="57"/>
      <c r="C30" s="57" t="s">
        <v>25</v>
      </c>
      <c r="D30" s="57" t="s">
        <v>14</v>
      </c>
      <c r="E30" s="58">
        <v>1727</v>
      </c>
      <c r="F30" s="57" t="s">
        <v>23</v>
      </c>
      <c r="G30" s="56">
        <v>2.5</v>
      </c>
      <c r="H30" s="56">
        <v>0</v>
      </c>
      <c r="I30" s="56">
        <v>25.5</v>
      </c>
      <c r="J30" s="56">
        <v>27.5</v>
      </c>
    </row>
    <row r="31" spans="1:10" ht="12.75">
      <c r="A31" s="56">
        <v>24</v>
      </c>
      <c r="B31" s="57"/>
      <c r="C31" s="57" t="s">
        <v>230</v>
      </c>
      <c r="D31" s="57" t="s">
        <v>14</v>
      </c>
      <c r="E31" s="58">
        <v>1353</v>
      </c>
      <c r="F31" s="57" t="s">
        <v>19</v>
      </c>
      <c r="G31" s="56">
        <v>2</v>
      </c>
      <c r="H31" s="56">
        <v>1</v>
      </c>
      <c r="I31" s="56">
        <v>19.5</v>
      </c>
      <c r="J31" s="56">
        <v>20.5</v>
      </c>
    </row>
    <row r="32" spans="1:10" ht="12.75">
      <c r="A32" s="56">
        <v>25</v>
      </c>
      <c r="B32" s="57"/>
      <c r="C32" s="57" t="s">
        <v>231</v>
      </c>
      <c r="D32" s="57" t="s">
        <v>14</v>
      </c>
      <c r="E32" s="58">
        <v>1440</v>
      </c>
      <c r="F32" s="57" t="s">
        <v>44</v>
      </c>
      <c r="G32" s="56">
        <v>2</v>
      </c>
      <c r="H32" s="56">
        <v>1</v>
      </c>
      <c r="I32" s="56">
        <v>19.5</v>
      </c>
      <c r="J32" s="56">
        <v>20</v>
      </c>
    </row>
    <row r="33" spans="1:10" ht="12.75">
      <c r="A33" s="56">
        <v>26</v>
      </c>
      <c r="B33" s="57"/>
      <c r="C33" s="57" t="s">
        <v>232</v>
      </c>
      <c r="D33" s="57" t="s">
        <v>14</v>
      </c>
      <c r="E33" s="58">
        <v>0</v>
      </c>
      <c r="F33" s="57" t="s">
        <v>233</v>
      </c>
      <c r="G33" s="56">
        <v>2</v>
      </c>
      <c r="H33" s="56">
        <v>1</v>
      </c>
      <c r="I33" s="56">
        <v>15.5</v>
      </c>
      <c r="J33" s="56">
        <v>16</v>
      </c>
    </row>
    <row r="34" spans="1:10" ht="12.75">
      <c r="A34" s="56">
        <v>27</v>
      </c>
      <c r="B34" s="57"/>
      <c r="C34" s="57" t="s">
        <v>104</v>
      </c>
      <c r="D34" s="57" t="s">
        <v>14</v>
      </c>
      <c r="E34" s="58">
        <v>1460</v>
      </c>
      <c r="F34" s="57" t="s">
        <v>19</v>
      </c>
      <c r="G34" s="56">
        <v>1</v>
      </c>
      <c r="H34" s="56">
        <v>0</v>
      </c>
      <c r="I34" s="56">
        <v>20</v>
      </c>
      <c r="J34" s="56">
        <v>22</v>
      </c>
    </row>
    <row r="35" spans="1:10" ht="12.75">
      <c r="A35" s="56">
        <v>28</v>
      </c>
      <c r="B35" s="57"/>
      <c r="C35" s="57" t="s">
        <v>234</v>
      </c>
      <c r="D35" s="57" t="s">
        <v>14</v>
      </c>
      <c r="E35" s="58">
        <v>1207</v>
      </c>
      <c r="F35" s="57" t="s">
        <v>37</v>
      </c>
      <c r="G35" s="56">
        <v>1</v>
      </c>
      <c r="H35" s="56">
        <v>0</v>
      </c>
      <c r="I35" s="56">
        <v>17</v>
      </c>
      <c r="J35" s="56">
        <v>17.5</v>
      </c>
    </row>
    <row r="36" spans="1:10" ht="12.75">
      <c r="A36" s="56">
        <v>29</v>
      </c>
      <c r="B36" s="57"/>
      <c r="C36" s="57" t="s">
        <v>235</v>
      </c>
      <c r="D36" s="57" t="s">
        <v>14</v>
      </c>
      <c r="E36" s="58">
        <v>1857</v>
      </c>
      <c r="F36" s="57" t="s">
        <v>70</v>
      </c>
      <c r="G36" s="56">
        <v>0</v>
      </c>
      <c r="H36" s="56">
        <v>0</v>
      </c>
      <c r="I36" s="56">
        <v>16.5</v>
      </c>
      <c r="J36" s="56">
        <v>17.5</v>
      </c>
    </row>
    <row r="37" spans="1:10" ht="12.75">
      <c r="A37" s="56"/>
      <c r="B37" s="57"/>
      <c r="C37" s="57" t="s">
        <v>54</v>
      </c>
      <c r="D37" s="57" t="s">
        <v>14</v>
      </c>
      <c r="E37" s="58">
        <v>1619</v>
      </c>
      <c r="F37" s="57" t="s">
        <v>37</v>
      </c>
      <c r="G37" s="56">
        <v>0</v>
      </c>
      <c r="H37" s="56">
        <v>0</v>
      </c>
      <c r="I37" s="56">
        <v>16.5</v>
      </c>
      <c r="J37" s="56">
        <v>17.5</v>
      </c>
    </row>
    <row r="39" ht="12.75">
      <c r="A39" s="51" t="s">
        <v>72</v>
      </c>
    </row>
    <row r="40" ht="12.75">
      <c r="A40" s="59" t="s">
        <v>73</v>
      </c>
    </row>
    <row r="41" ht="12.75">
      <c r="A41" s="59" t="s">
        <v>74</v>
      </c>
    </row>
    <row r="42" ht="12.75">
      <c r="A42" s="59" t="s">
        <v>75</v>
      </c>
    </row>
    <row r="44" ht="12.75">
      <c r="A44" s="60" t="s">
        <v>236</v>
      </c>
    </row>
    <row r="45" ht="12.75">
      <c r="A45" s="50" t="s">
        <v>77</v>
      </c>
    </row>
  </sheetData>
  <sheetProtection/>
  <hyperlinks>
    <hyperlink ref="A1:J1" r:id="rId1" display="http://chess-results.com/"/>
    <hyperlink ref="A44:J44" r:id="rId2" display="http://chess-results.com/tnr78292.aspx?lan=10"/>
    <hyperlink ref="A45:J45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9.7109375" style="0" customWidth="1"/>
    <col min="4" max="4" width="4.57421875" style="0" customWidth="1"/>
    <col min="5" max="5" width="4.7109375" style="0" customWidth="1"/>
    <col min="6" max="6" width="31.28125" style="0" customWidth="1"/>
    <col min="7" max="7" width="4.00390625" style="0" customWidth="1"/>
    <col min="8" max="10" width="5.57421875" style="0" customWidth="1"/>
  </cols>
  <sheetData>
    <row r="1" ht="19.5" customHeight="1">
      <c r="A1" s="2" t="s">
        <v>0</v>
      </c>
    </row>
    <row r="3" ht="12.75">
      <c r="A3" s="1" t="s">
        <v>1</v>
      </c>
    </row>
    <row r="4" ht="12.75">
      <c r="A4" s="5" t="s">
        <v>2</v>
      </c>
    </row>
    <row r="6" ht="12.75">
      <c r="A6" s="1" t="s">
        <v>3</v>
      </c>
    </row>
    <row r="7" spans="1:10" ht="12.75">
      <c r="A7" s="10" t="s">
        <v>4</v>
      </c>
      <c r="B7" s="9"/>
      <c r="C7" s="9" t="s">
        <v>5</v>
      </c>
      <c r="D7" s="9" t="s">
        <v>6</v>
      </c>
      <c r="E7" s="11" t="s">
        <v>7</v>
      </c>
      <c r="F7" s="9" t="s">
        <v>8</v>
      </c>
      <c r="G7" s="10" t="s">
        <v>9</v>
      </c>
      <c r="H7" s="10" t="s">
        <v>10</v>
      </c>
      <c r="I7" s="10" t="s">
        <v>11</v>
      </c>
      <c r="J7" s="10" t="s">
        <v>12</v>
      </c>
    </row>
    <row r="8" spans="1:10" ht="12.75">
      <c r="A8" s="7">
        <v>1</v>
      </c>
      <c r="B8" s="6"/>
      <c r="C8" s="6" t="s">
        <v>13</v>
      </c>
      <c r="D8" s="6" t="s">
        <v>14</v>
      </c>
      <c r="E8" s="8">
        <v>1859</v>
      </c>
      <c r="F8" s="6" t="s">
        <v>15</v>
      </c>
      <c r="G8" s="7">
        <v>6.5</v>
      </c>
      <c r="H8" s="7">
        <v>0</v>
      </c>
      <c r="I8" s="7">
        <v>26.5</v>
      </c>
      <c r="J8" s="7">
        <v>28.5</v>
      </c>
    </row>
    <row r="9" spans="1:10" ht="12.75">
      <c r="A9" s="7">
        <v>2</v>
      </c>
      <c r="B9" s="6" t="s">
        <v>16</v>
      </c>
      <c r="C9" s="6" t="s">
        <v>17</v>
      </c>
      <c r="D9" s="6" t="s">
        <v>14</v>
      </c>
      <c r="E9" s="8">
        <v>2024</v>
      </c>
      <c r="F9" s="6" t="s">
        <v>15</v>
      </c>
      <c r="G9" s="7">
        <v>6</v>
      </c>
      <c r="H9" s="7">
        <v>0</v>
      </c>
      <c r="I9" s="7">
        <v>29.5</v>
      </c>
      <c r="J9" s="7">
        <v>33.5</v>
      </c>
    </row>
    <row r="10" spans="1:10" ht="12.75">
      <c r="A10" s="7">
        <v>3</v>
      </c>
      <c r="B10" s="6"/>
      <c r="C10" s="6" t="s">
        <v>18</v>
      </c>
      <c r="D10" s="6" t="s">
        <v>14</v>
      </c>
      <c r="E10" s="8">
        <v>1843</v>
      </c>
      <c r="F10" s="6" t="s">
        <v>19</v>
      </c>
      <c r="G10" s="7">
        <v>5</v>
      </c>
      <c r="H10" s="7">
        <v>0</v>
      </c>
      <c r="I10" s="7">
        <v>28.5</v>
      </c>
      <c r="J10" s="7">
        <v>30.5</v>
      </c>
    </row>
    <row r="11" spans="1:10" ht="12.75">
      <c r="A11" s="7">
        <v>4</v>
      </c>
      <c r="B11" s="6"/>
      <c r="C11" s="6" t="s">
        <v>20</v>
      </c>
      <c r="D11" s="6" t="s">
        <v>14</v>
      </c>
      <c r="E11" s="8">
        <v>1856</v>
      </c>
      <c r="F11" s="6" t="s">
        <v>21</v>
      </c>
      <c r="G11" s="7">
        <v>5</v>
      </c>
      <c r="H11" s="7">
        <v>0</v>
      </c>
      <c r="I11" s="7">
        <v>26</v>
      </c>
      <c r="J11" s="7">
        <v>29</v>
      </c>
    </row>
    <row r="12" spans="1:10" ht="12.75">
      <c r="A12" s="7">
        <v>5</v>
      </c>
      <c r="B12" s="6"/>
      <c r="C12" s="6" t="s">
        <v>22</v>
      </c>
      <c r="D12" s="6" t="s">
        <v>14</v>
      </c>
      <c r="E12" s="8">
        <v>1727</v>
      </c>
      <c r="F12" s="6" t="s">
        <v>23</v>
      </c>
      <c r="G12" s="7">
        <v>5</v>
      </c>
      <c r="H12" s="7">
        <v>0</v>
      </c>
      <c r="I12" s="7">
        <v>26</v>
      </c>
      <c r="J12" s="7">
        <v>28.5</v>
      </c>
    </row>
    <row r="13" spans="1:10" ht="12.75">
      <c r="A13" s="7">
        <v>6</v>
      </c>
      <c r="B13" s="6"/>
      <c r="C13" s="6" t="s">
        <v>24</v>
      </c>
      <c r="D13" s="6" t="s">
        <v>14</v>
      </c>
      <c r="E13" s="8">
        <v>1910</v>
      </c>
      <c r="F13" s="6" t="s">
        <v>19</v>
      </c>
      <c r="G13" s="7">
        <v>5</v>
      </c>
      <c r="H13" s="7">
        <v>0</v>
      </c>
      <c r="I13" s="7">
        <v>20</v>
      </c>
      <c r="J13" s="7">
        <v>20.5</v>
      </c>
    </row>
    <row r="14" spans="1:10" ht="12.75">
      <c r="A14" s="7">
        <v>7</v>
      </c>
      <c r="B14" s="6"/>
      <c r="C14" s="6" t="s">
        <v>25</v>
      </c>
      <c r="D14" s="6" t="s">
        <v>14</v>
      </c>
      <c r="E14" s="8">
        <v>1316</v>
      </c>
      <c r="F14" s="6" t="s">
        <v>23</v>
      </c>
      <c r="G14" s="7">
        <v>4.5</v>
      </c>
      <c r="H14" s="7">
        <v>0</v>
      </c>
      <c r="I14" s="7">
        <v>28.5</v>
      </c>
      <c r="J14" s="7">
        <v>32.5</v>
      </c>
    </row>
    <row r="15" spans="1:10" ht="12.75">
      <c r="A15" s="7">
        <v>8</v>
      </c>
      <c r="B15" s="6"/>
      <c r="C15" s="6" t="s">
        <v>26</v>
      </c>
      <c r="D15" s="6" t="s">
        <v>14</v>
      </c>
      <c r="E15" s="8">
        <v>1667</v>
      </c>
      <c r="F15" s="6" t="s">
        <v>27</v>
      </c>
      <c r="G15" s="7">
        <v>4.5</v>
      </c>
      <c r="H15" s="7">
        <v>0</v>
      </c>
      <c r="I15" s="7">
        <v>25.5</v>
      </c>
      <c r="J15" s="7">
        <v>28</v>
      </c>
    </row>
    <row r="16" spans="1:10" ht="12.75">
      <c r="A16" s="7">
        <v>9</v>
      </c>
      <c r="B16" s="6"/>
      <c r="C16" s="6" t="s">
        <v>28</v>
      </c>
      <c r="D16" s="6" t="s">
        <v>14</v>
      </c>
      <c r="E16" s="8">
        <v>1748</v>
      </c>
      <c r="F16" s="6" t="s">
        <v>19</v>
      </c>
      <c r="G16" s="7">
        <v>4.5</v>
      </c>
      <c r="H16" s="7">
        <v>0</v>
      </c>
      <c r="I16" s="7">
        <v>21.5</v>
      </c>
      <c r="J16" s="7">
        <v>23.5</v>
      </c>
    </row>
    <row r="17" spans="1:10" ht="12.75">
      <c r="A17" s="7">
        <v>10</v>
      </c>
      <c r="B17" s="6"/>
      <c r="C17" s="6" t="s">
        <v>29</v>
      </c>
      <c r="D17" s="6" t="s">
        <v>14</v>
      </c>
      <c r="E17" s="8">
        <v>1652</v>
      </c>
      <c r="F17" s="6" t="s">
        <v>30</v>
      </c>
      <c r="G17" s="7">
        <v>4.5</v>
      </c>
      <c r="H17" s="7">
        <v>0</v>
      </c>
      <c r="I17" s="7">
        <v>21.5</v>
      </c>
      <c r="J17" s="7">
        <v>22.5</v>
      </c>
    </row>
    <row r="18" spans="1:10" ht="12.75">
      <c r="A18" s="7">
        <v>11</v>
      </c>
      <c r="B18" s="6"/>
      <c r="C18" s="6" t="s">
        <v>31</v>
      </c>
      <c r="D18" s="6" t="s">
        <v>14</v>
      </c>
      <c r="E18" s="8">
        <v>1887</v>
      </c>
      <c r="F18" s="6" t="s">
        <v>19</v>
      </c>
      <c r="G18" s="7">
        <v>4</v>
      </c>
      <c r="H18" s="7">
        <v>0</v>
      </c>
      <c r="I18" s="7">
        <v>27.5</v>
      </c>
      <c r="J18" s="7">
        <v>30.5</v>
      </c>
    </row>
    <row r="19" spans="1:10" ht="12.75">
      <c r="A19" s="7">
        <v>12</v>
      </c>
      <c r="B19" s="6"/>
      <c r="C19" s="6" t="s">
        <v>32</v>
      </c>
      <c r="D19" s="6" t="s">
        <v>14</v>
      </c>
      <c r="E19" s="8">
        <v>1550</v>
      </c>
      <c r="F19" s="6" t="s">
        <v>19</v>
      </c>
      <c r="G19" s="7">
        <v>4</v>
      </c>
      <c r="H19" s="7">
        <v>0</v>
      </c>
      <c r="I19" s="7">
        <v>26</v>
      </c>
      <c r="J19" s="7">
        <v>27</v>
      </c>
    </row>
    <row r="20" spans="1:10" ht="12.75">
      <c r="A20" s="7">
        <v>13</v>
      </c>
      <c r="B20" s="6"/>
      <c r="C20" s="6" t="s">
        <v>33</v>
      </c>
      <c r="D20" s="6" t="s">
        <v>14</v>
      </c>
      <c r="E20" s="8">
        <v>1849</v>
      </c>
      <c r="F20" s="6" t="s">
        <v>34</v>
      </c>
      <c r="G20" s="7">
        <v>4</v>
      </c>
      <c r="H20" s="7">
        <v>0</v>
      </c>
      <c r="I20" s="7">
        <v>24</v>
      </c>
      <c r="J20" s="7">
        <v>26</v>
      </c>
    </row>
    <row r="21" spans="1:10" ht="12.75">
      <c r="A21" s="7">
        <v>14</v>
      </c>
      <c r="B21" s="6"/>
      <c r="C21" s="6" t="s">
        <v>35</v>
      </c>
      <c r="D21" s="6" t="s">
        <v>14</v>
      </c>
      <c r="E21" s="8">
        <v>1841</v>
      </c>
      <c r="F21" s="6" t="s">
        <v>19</v>
      </c>
      <c r="G21" s="7">
        <v>4</v>
      </c>
      <c r="H21" s="7">
        <v>0</v>
      </c>
      <c r="I21" s="7">
        <v>23.5</v>
      </c>
      <c r="J21" s="7">
        <v>25.5</v>
      </c>
    </row>
    <row r="22" spans="1:10" ht="12.75">
      <c r="A22" s="7">
        <v>15</v>
      </c>
      <c r="B22" s="6"/>
      <c r="C22" s="6" t="s">
        <v>36</v>
      </c>
      <c r="D22" s="6" t="s">
        <v>14</v>
      </c>
      <c r="E22" s="8">
        <v>1845</v>
      </c>
      <c r="F22" s="6" t="s">
        <v>37</v>
      </c>
      <c r="G22" s="7">
        <v>4</v>
      </c>
      <c r="H22" s="7">
        <v>0</v>
      </c>
      <c r="I22" s="7">
        <v>22</v>
      </c>
      <c r="J22" s="7">
        <v>24</v>
      </c>
    </row>
    <row r="23" spans="1:10" ht="12.75">
      <c r="A23" s="7">
        <v>16</v>
      </c>
      <c r="B23" s="6"/>
      <c r="C23" s="6" t="s">
        <v>38</v>
      </c>
      <c r="D23" s="6" t="s">
        <v>14</v>
      </c>
      <c r="E23" s="8">
        <v>1870</v>
      </c>
      <c r="F23" s="6" t="s">
        <v>37</v>
      </c>
      <c r="G23" s="7">
        <v>4</v>
      </c>
      <c r="H23" s="7">
        <v>0</v>
      </c>
      <c r="I23" s="7">
        <v>21.5</v>
      </c>
      <c r="J23" s="7">
        <v>23.5</v>
      </c>
    </row>
    <row r="24" spans="1:10" ht="12.75">
      <c r="A24" s="7">
        <v>17</v>
      </c>
      <c r="B24" s="6"/>
      <c r="C24" s="6" t="s">
        <v>39</v>
      </c>
      <c r="D24" s="6" t="s">
        <v>14</v>
      </c>
      <c r="E24" s="8">
        <v>1288</v>
      </c>
      <c r="F24" s="6" t="s">
        <v>40</v>
      </c>
      <c r="G24" s="7">
        <v>4</v>
      </c>
      <c r="H24" s="7">
        <v>0</v>
      </c>
      <c r="I24" s="7">
        <v>21.5</v>
      </c>
      <c r="J24" s="7">
        <v>22.5</v>
      </c>
    </row>
    <row r="25" spans="1:10" ht="12.75">
      <c r="A25" s="7">
        <v>18</v>
      </c>
      <c r="B25" s="6"/>
      <c r="C25" s="6" t="s">
        <v>41</v>
      </c>
      <c r="D25" s="6" t="s">
        <v>42</v>
      </c>
      <c r="E25" s="8">
        <v>1923</v>
      </c>
      <c r="F25" s="6" t="s">
        <v>34</v>
      </c>
      <c r="G25" s="7">
        <v>4</v>
      </c>
      <c r="H25" s="7">
        <v>0</v>
      </c>
      <c r="I25" s="7">
        <v>20.5</v>
      </c>
      <c r="J25" s="7">
        <v>21</v>
      </c>
    </row>
    <row r="26" spans="1:10" ht="12.75">
      <c r="A26" s="7">
        <v>19</v>
      </c>
      <c r="B26" s="6"/>
      <c r="C26" s="6" t="s">
        <v>43</v>
      </c>
      <c r="D26" s="6" t="s">
        <v>14</v>
      </c>
      <c r="E26" s="8">
        <v>1524</v>
      </c>
      <c r="F26" s="6" t="s">
        <v>44</v>
      </c>
      <c r="G26" s="7">
        <v>3.5</v>
      </c>
      <c r="H26" s="7">
        <v>0</v>
      </c>
      <c r="I26" s="7">
        <v>26</v>
      </c>
      <c r="J26" s="7">
        <v>29.5</v>
      </c>
    </row>
    <row r="27" spans="1:10" ht="12.75">
      <c r="A27" s="7">
        <v>20</v>
      </c>
      <c r="B27" s="6"/>
      <c r="C27" s="6" t="s">
        <v>45</v>
      </c>
      <c r="D27" s="6" t="s">
        <v>14</v>
      </c>
      <c r="E27" s="8">
        <v>1891</v>
      </c>
      <c r="F27" s="6" t="s">
        <v>23</v>
      </c>
      <c r="G27" s="7">
        <v>3.5</v>
      </c>
      <c r="H27" s="7">
        <v>0</v>
      </c>
      <c r="I27" s="7">
        <v>23.5</v>
      </c>
      <c r="J27" s="7">
        <v>26</v>
      </c>
    </row>
    <row r="28" spans="1:10" ht="12.75">
      <c r="A28" s="7">
        <v>21</v>
      </c>
      <c r="B28" s="6"/>
      <c r="C28" s="6" t="s">
        <v>46</v>
      </c>
      <c r="D28" s="6" t="s">
        <v>14</v>
      </c>
      <c r="E28" s="8">
        <v>1784</v>
      </c>
      <c r="F28" s="6" t="s">
        <v>19</v>
      </c>
      <c r="G28" s="7">
        <v>3.5</v>
      </c>
      <c r="H28" s="7">
        <v>0</v>
      </c>
      <c r="I28" s="7">
        <v>20</v>
      </c>
      <c r="J28" s="7">
        <v>22</v>
      </c>
    </row>
    <row r="29" spans="1:10" ht="12.75">
      <c r="A29" s="7">
        <v>22</v>
      </c>
      <c r="B29" s="6"/>
      <c r="C29" s="6" t="s">
        <v>47</v>
      </c>
      <c r="D29" s="6" t="s">
        <v>14</v>
      </c>
      <c r="E29" s="8">
        <v>1594</v>
      </c>
      <c r="F29" s="6" t="s">
        <v>19</v>
      </c>
      <c r="G29" s="7">
        <v>3.5</v>
      </c>
      <c r="H29" s="7">
        <v>0</v>
      </c>
      <c r="I29" s="7">
        <v>18.5</v>
      </c>
      <c r="J29" s="7">
        <v>19.5</v>
      </c>
    </row>
    <row r="30" spans="1:10" ht="12.75">
      <c r="A30" s="7">
        <v>23</v>
      </c>
      <c r="B30" s="6"/>
      <c r="C30" s="6" t="s">
        <v>48</v>
      </c>
      <c r="D30" s="6" t="s">
        <v>14</v>
      </c>
      <c r="E30" s="8">
        <v>1634</v>
      </c>
      <c r="F30" s="6" t="s">
        <v>49</v>
      </c>
      <c r="G30" s="7">
        <v>3</v>
      </c>
      <c r="H30" s="7">
        <v>0</v>
      </c>
      <c r="I30" s="7">
        <v>24</v>
      </c>
      <c r="J30" s="7">
        <v>26</v>
      </c>
    </row>
    <row r="31" spans="1:10" ht="12.75">
      <c r="A31" s="7">
        <v>24</v>
      </c>
      <c r="B31" s="6"/>
      <c r="C31" s="6" t="s">
        <v>50</v>
      </c>
      <c r="D31" s="6" t="s">
        <v>14</v>
      </c>
      <c r="E31" s="8">
        <v>1491</v>
      </c>
      <c r="F31" s="6" t="s">
        <v>40</v>
      </c>
      <c r="G31" s="7">
        <v>3</v>
      </c>
      <c r="H31" s="7">
        <v>0</v>
      </c>
      <c r="I31" s="7">
        <v>24</v>
      </c>
      <c r="J31" s="7">
        <v>25</v>
      </c>
    </row>
    <row r="32" spans="1:10" ht="12.75">
      <c r="A32" s="7">
        <v>25</v>
      </c>
      <c r="B32" s="6"/>
      <c r="C32" s="6" t="s">
        <v>51</v>
      </c>
      <c r="D32" s="6" t="s">
        <v>14</v>
      </c>
      <c r="E32" s="8">
        <v>1655</v>
      </c>
      <c r="F32" s="6" t="s">
        <v>37</v>
      </c>
      <c r="G32" s="7">
        <v>3</v>
      </c>
      <c r="H32" s="7">
        <v>0</v>
      </c>
      <c r="I32" s="7">
        <v>21.5</v>
      </c>
      <c r="J32" s="7">
        <v>22.5</v>
      </c>
    </row>
    <row r="33" spans="1:10" ht="12.75">
      <c r="A33" s="7">
        <v>26</v>
      </c>
      <c r="B33" s="6"/>
      <c r="C33" s="6" t="s">
        <v>52</v>
      </c>
      <c r="D33" s="6" t="s">
        <v>14</v>
      </c>
      <c r="E33" s="8">
        <v>1408</v>
      </c>
      <c r="F33" s="6" t="s">
        <v>53</v>
      </c>
      <c r="G33" s="7">
        <v>3</v>
      </c>
      <c r="H33" s="7">
        <v>0</v>
      </c>
      <c r="I33" s="7">
        <v>20</v>
      </c>
      <c r="J33" s="7">
        <v>21</v>
      </c>
    </row>
    <row r="34" spans="1:10" ht="12.75">
      <c r="A34" s="7">
        <v>27</v>
      </c>
      <c r="B34" s="6"/>
      <c r="C34" s="6" t="s">
        <v>54</v>
      </c>
      <c r="D34" s="6" t="s">
        <v>14</v>
      </c>
      <c r="E34" s="8">
        <v>1654</v>
      </c>
      <c r="F34" s="6" t="s">
        <v>37</v>
      </c>
      <c r="G34" s="7">
        <v>3</v>
      </c>
      <c r="H34" s="7">
        <v>0</v>
      </c>
      <c r="I34" s="7">
        <v>20</v>
      </c>
      <c r="J34" s="7">
        <v>20.5</v>
      </c>
    </row>
    <row r="35" spans="1:10" ht="12.75">
      <c r="A35" s="7">
        <v>28</v>
      </c>
      <c r="B35" s="6"/>
      <c r="C35" s="6" t="s">
        <v>55</v>
      </c>
      <c r="D35" s="6" t="s">
        <v>14</v>
      </c>
      <c r="E35" s="8">
        <v>1135</v>
      </c>
      <c r="F35" s="6" t="s">
        <v>40</v>
      </c>
      <c r="G35" s="7">
        <v>3</v>
      </c>
      <c r="H35" s="7">
        <v>0</v>
      </c>
      <c r="I35" s="7">
        <v>19</v>
      </c>
      <c r="J35" s="7">
        <v>20</v>
      </c>
    </row>
    <row r="36" spans="1:10" ht="12.75">
      <c r="A36" s="7">
        <v>29</v>
      </c>
      <c r="B36" s="6"/>
      <c r="C36" s="6" t="s">
        <v>56</v>
      </c>
      <c r="D36" s="6" t="s">
        <v>14</v>
      </c>
      <c r="E36" s="8">
        <v>1239</v>
      </c>
      <c r="F36" s="6" t="s">
        <v>23</v>
      </c>
      <c r="G36" s="7">
        <v>3</v>
      </c>
      <c r="H36" s="7">
        <v>0</v>
      </c>
      <c r="I36" s="7">
        <v>18</v>
      </c>
      <c r="J36" s="7">
        <v>18.5</v>
      </c>
    </row>
    <row r="37" spans="1:10" ht="12.75">
      <c r="A37" s="7">
        <v>30</v>
      </c>
      <c r="B37" s="6"/>
      <c r="C37" s="6" t="s">
        <v>57</v>
      </c>
      <c r="D37" s="6" t="s">
        <v>14</v>
      </c>
      <c r="E37" s="8">
        <v>1649</v>
      </c>
      <c r="F37" s="6" t="s">
        <v>58</v>
      </c>
      <c r="G37" s="7">
        <v>3</v>
      </c>
      <c r="H37" s="7">
        <v>0</v>
      </c>
      <c r="I37" s="7">
        <v>17.5</v>
      </c>
      <c r="J37" s="7">
        <v>19.5</v>
      </c>
    </row>
    <row r="38" spans="1:10" ht="12.75">
      <c r="A38" s="7">
        <v>31</v>
      </c>
      <c r="B38" s="6"/>
      <c r="C38" s="6" t="s">
        <v>59</v>
      </c>
      <c r="D38" s="6" t="s">
        <v>14</v>
      </c>
      <c r="E38" s="8">
        <v>1946</v>
      </c>
      <c r="F38" s="6" t="s">
        <v>15</v>
      </c>
      <c r="G38" s="7">
        <v>2.5</v>
      </c>
      <c r="H38" s="7">
        <v>0.5</v>
      </c>
      <c r="I38" s="7">
        <v>22.5</v>
      </c>
      <c r="J38" s="7">
        <v>25</v>
      </c>
    </row>
    <row r="39" spans="1:10" ht="12.75">
      <c r="A39" s="7">
        <v>32</v>
      </c>
      <c r="B39" s="6"/>
      <c r="C39" s="6" t="s">
        <v>60</v>
      </c>
      <c r="D39" s="6" t="s">
        <v>14</v>
      </c>
      <c r="E39" s="8">
        <v>1656</v>
      </c>
      <c r="F39" s="6" t="s">
        <v>53</v>
      </c>
      <c r="G39" s="7">
        <v>2.5</v>
      </c>
      <c r="H39" s="7">
        <v>0.5</v>
      </c>
      <c r="I39" s="7">
        <v>22.5</v>
      </c>
      <c r="J39" s="7">
        <v>24.5</v>
      </c>
    </row>
    <row r="40" spans="1:10" ht="12.75">
      <c r="A40" s="7">
        <v>33</v>
      </c>
      <c r="B40" s="6"/>
      <c r="C40" s="6" t="s">
        <v>61</v>
      </c>
      <c r="D40" s="6" t="s">
        <v>14</v>
      </c>
      <c r="E40" s="8">
        <v>1623</v>
      </c>
      <c r="F40" s="6" t="s">
        <v>34</v>
      </c>
      <c r="G40" s="7">
        <v>2</v>
      </c>
      <c r="H40" s="7">
        <v>0</v>
      </c>
      <c r="I40" s="7">
        <v>26</v>
      </c>
      <c r="J40" s="7">
        <v>27</v>
      </c>
    </row>
    <row r="41" spans="1:10" ht="12.75">
      <c r="A41" s="7">
        <v>34</v>
      </c>
      <c r="B41" s="6"/>
      <c r="C41" s="6" t="s">
        <v>62</v>
      </c>
      <c r="D41" s="6" t="s">
        <v>14</v>
      </c>
      <c r="E41" s="8">
        <v>1536</v>
      </c>
      <c r="F41" s="6" t="s">
        <v>19</v>
      </c>
      <c r="G41" s="7">
        <v>2</v>
      </c>
      <c r="H41" s="7">
        <v>0</v>
      </c>
      <c r="I41" s="7">
        <v>23</v>
      </c>
      <c r="J41" s="7">
        <v>26</v>
      </c>
    </row>
    <row r="42" spans="1:10" ht="12.75">
      <c r="A42" s="7">
        <v>35</v>
      </c>
      <c r="B42" s="6"/>
      <c r="C42" s="6" t="s">
        <v>63</v>
      </c>
      <c r="D42" s="6" t="s">
        <v>14</v>
      </c>
      <c r="E42" s="8">
        <v>1248</v>
      </c>
      <c r="F42" s="6" t="s">
        <v>64</v>
      </c>
      <c r="G42" s="7">
        <v>2</v>
      </c>
      <c r="H42" s="7">
        <v>0</v>
      </c>
      <c r="I42" s="7">
        <v>22.5</v>
      </c>
      <c r="J42" s="7">
        <v>23</v>
      </c>
    </row>
    <row r="43" spans="1:10" ht="12.75">
      <c r="A43" s="7">
        <v>36</v>
      </c>
      <c r="B43" s="6"/>
      <c r="C43" s="6" t="s">
        <v>65</v>
      </c>
      <c r="D43" s="6" t="s">
        <v>14</v>
      </c>
      <c r="E43" s="8">
        <v>1054</v>
      </c>
      <c r="F43" s="6" t="s">
        <v>40</v>
      </c>
      <c r="G43" s="7">
        <v>2</v>
      </c>
      <c r="H43" s="7">
        <v>0</v>
      </c>
      <c r="I43" s="7">
        <v>19.5</v>
      </c>
      <c r="J43" s="7">
        <v>20</v>
      </c>
    </row>
    <row r="44" spans="1:10" ht="12.75">
      <c r="A44" s="7">
        <v>37</v>
      </c>
      <c r="B44" s="6"/>
      <c r="C44" s="6" t="s">
        <v>66</v>
      </c>
      <c r="D44" s="6" t="s">
        <v>14</v>
      </c>
      <c r="E44" s="8">
        <v>1017</v>
      </c>
      <c r="F44" s="6" t="s">
        <v>40</v>
      </c>
      <c r="G44" s="7">
        <v>1</v>
      </c>
      <c r="H44" s="7">
        <v>0</v>
      </c>
      <c r="I44" s="7">
        <v>21</v>
      </c>
      <c r="J44" s="7">
        <v>24</v>
      </c>
    </row>
    <row r="45" spans="1:10" ht="12.75">
      <c r="A45" s="7">
        <v>38</v>
      </c>
      <c r="B45" s="6"/>
      <c r="C45" s="6" t="s">
        <v>67</v>
      </c>
      <c r="D45" s="6" t="s">
        <v>14</v>
      </c>
      <c r="E45" s="8">
        <v>0</v>
      </c>
      <c r="F45" s="6" t="s">
        <v>58</v>
      </c>
      <c r="G45" s="7">
        <v>1</v>
      </c>
      <c r="H45" s="7">
        <v>0</v>
      </c>
      <c r="I45" s="7">
        <v>20.5</v>
      </c>
      <c r="J45" s="7">
        <v>23.5</v>
      </c>
    </row>
    <row r="46" spans="1:10" ht="12.75">
      <c r="A46" s="7">
        <v>39</v>
      </c>
      <c r="B46" s="6" t="s">
        <v>68</v>
      </c>
      <c r="C46" s="6" t="s">
        <v>69</v>
      </c>
      <c r="D46" s="6" t="s">
        <v>14</v>
      </c>
      <c r="E46" s="8">
        <v>1859</v>
      </c>
      <c r="F46" s="6" t="s">
        <v>70</v>
      </c>
      <c r="G46" s="7">
        <v>1</v>
      </c>
      <c r="H46" s="7">
        <v>0</v>
      </c>
      <c r="I46" s="7">
        <v>19</v>
      </c>
      <c r="J46" s="7">
        <v>19.5</v>
      </c>
    </row>
    <row r="47" spans="1:10" ht="12.75">
      <c r="A47" s="7">
        <v>40</v>
      </c>
      <c r="B47" s="6"/>
      <c r="C47" s="6" t="s">
        <v>71</v>
      </c>
      <c r="D47" s="6" t="s">
        <v>14</v>
      </c>
      <c r="E47" s="8">
        <v>1523</v>
      </c>
      <c r="F47" s="6" t="s">
        <v>19</v>
      </c>
      <c r="G47" s="7">
        <v>0.5</v>
      </c>
      <c r="H47" s="7">
        <v>0</v>
      </c>
      <c r="I47" s="7">
        <v>19</v>
      </c>
      <c r="J47" s="7">
        <v>20</v>
      </c>
    </row>
    <row r="49" ht="12.75">
      <c r="A49" s="1" t="s">
        <v>72</v>
      </c>
    </row>
    <row r="50" ht="12.75">
      <c r="A50" s="4" t="s">
        <v>73</v>
      </c>
    </row>
    <row r="51" ht="12.75">
      <c r="A51" s="4" t="s">
        <v>74</v>
      </c>
    </row>
    <row r="52" ht="12.75">
      <c r="A52" s="4" t="s">
        <v>75</v>
      </c>
    </row>
    <row r="54" ht="12.75">
      <c r="A54" s="3" t="s">
        <v>76</v>
      </c>
    </row>
    <row r="55" ht="12.75">
      <c r="A55" s="2" t="s">
        <v>77</v>
      </c>
    </row>
  </sheetData>
  <sheetProtection/>
  <hyperlinks>
    <hyperlink ref="A1:J1" r:id="rId1" display="Da base de dados do torneio do Chess-Results http://chess-results.com"/>
    <hyperlink ref="A54:J54" r:id="rId2" display="http://chess-results.com/tnr60036.aspx?lan=10"/>
    <hyperlink ref="A55:J55" r:id="rId3" display="http://chess-results.com/"/>
  </hyperlinks>
  <printOptions/>
  <pageMargins left="0.3" right="0.3" top="0.4" bottom="0.7" header="0" footer="0.2"/>
  <pageSetup orientation="landscape" paperSize="9"/>
  <headerFooter alignWithMargins="0">
    <oddFooter>&amp;L&amp;9Servidor de resultados de torneio de xadrez: Chess-Results.com&amp;C&amp;9          Página &amp;P / &amp;N&amp;R&amp;9criado a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5.421875" style="0" customWidth="1"/>
    <col min="2" max="2" width="0" style="0" hidden="1" customWidth="1"/>
    <col min="3" max="3" width="29.140625" style="0" customWidth="1"/>
    <col min="4" max="4" width="4.57421875" style="0" customWidth="1"/>
    <col min="5" max="5" width="4.7109375" style="0" customWidth="1"/>
    <col min="6" max="6" width="23.7109375" style="0" customWidth="1"/>
    <col min="7" max="8" width="5.57421875" style="0" customWidth="1"/>
  </cols>
  <sheetData>
    <row r="1" ht="19.5" customHeight="1">
      <c r="A1" s="2" t="s">
        <v>0</v>
      </c>
    </row>
    <row r="3" ht="12.75">
      <c r="A3" s="1" t="s">
        <v>83</v>
      </c>
    </row>
    <row r="4" ht="12.75">
      <c r="A4" s="5" t="s">
        <v>84</v>
      </c>
    </row>
    <row r="6" ht="12.75">
      <c r="A6" s="1" t="s">
        <v>3</v>
      </c>
    </row>
    <row r="7" spans="1:8" ht="12.75">
      <c r="A7" s="10" t="s">
        <v>4</v>
      </c>
      <c r="B7" s="9"/>
      <c r="C7" s="9" t="s">
        <v>5</v>
      </c>
      <c r="D7" s="9" t="s">
        <v>6</v>
      </c>
      <c r="E7" s="11" t="s">
        <v>7</v>
      </c>
      <c r="F7" s="9" t="s">
        <v>8</v>
      </c>
      <c r="G7" s="10">
        <v>2</v>
      </c>
      <c r="H7" s="10" t="s">
        <v>9</v>
      </c>
    </row>
    <row r="8" spans="1:8" ht="12.75">
      <c r="A8" s="7">
        <v>1</v>
      </c>
      <c r="B8" s="6"/>
      <c r="C8" s="6" t="s">
        <v>85</v>
      </c>
      <c r="D8" s="6" t="s">
        <v>14</v>
      </c>
      <c r="E8" s="8">
        <v>2245</v>
      </c>
      <c r="F8" s="6" t="s">
        <v>86</v>
      </c>
      <c r="G8" s="7">
        <v>1</v>
      </c>
      <c r="H8" s="7">
        <v>6</v>
      </c>
    </row>
    <row r="9" spans="1:8" ht="12.75">
      <c r="A9" s="7">
        <v>2</v>
      </c>
      <c r="B9" s="6"/>
      <c r="C9" s="6" t="s">
        <v>38</v>
      </c>
      <c r="D9" s="6" t="s">
        <v>14</v>
      </c>
      <c r="E9" s="8">
        <v>1849</v>
      </c>
      <c r="F9" s="6" t="s">
        <v>37</v>
      </c>
      <c r="G9" s="7">
        <v>2</v>
      </c>
      <c r="H9" s="7">
        <v>5.5</v>
      </c>
    </row>
    <row r="10" spans="1:8" ht="12.75">
      <c r="A10" s="7">
        <v>3</v>
      </c>
      <c r="B10" s="6"/>
      <c r="C10" s="6" t="s">
        <v>17</v>
      </c>
      <c r="D10" s="6" t="s">
        <v>14</v>
      </c>
      <c r="E10" s="8">
        <v>2015</v>
      </c>
      <c r="F10" s="6" t="s">
        <v>15</v>
      </c>
      <c r="G10" s="7">
        <v>3</v>
      </c>
      <c r="H10" s="7">
        <v>5</v>
      </c>
    </row>
    <row r="11" spans="1:8" ht="12.75">
      <c r="A11" s="7">
        <v>4</v>
      </c>
      <c r="B11" s="6"/>
      <c r="C11" s="6" t="s">
        <v>87</v>
      </c>
      <c r="D11" s="6" t="s">
        <v>14</v>
      </c>
      <c r="E11" s="8">
        <v>1866</v>
      </c>
      <c r="F11" s="6"/>
      <c r="G11" s="7">
        <v>4</v>
      </c>
      <c r="H11" s="7">
        <v>5</v>
      </c>
    </row>
    <row r="12" spans="1:8" ht="12.75">
      <c r="A12" s="7">
        <v>5</v>
      </c>
      <c r="B12" s="6"/>
      <c r="C12" s="6" t="s">
        <v>33</v>
      </c>
      <c r="D12" s="6" t="s">
        <v>14</v>
      </c>
      <c r="E12" s="8">
        <v>1827</v>
      </c>
      <c r="F12" s="6" t="s">
        <v>34</v>
      </c>
      <c r="G12" s="7">
        <v>5</v>
      </c>
      <c r="H12" s="7">
        <v>5</v>
      </c>
    </row>
    <row r="13" spans="1:8" ht="12.75">
      <c r="A13" s="7">
        <v>6</v>
      </c>
      <c r="B13" s="6"/>
      <c r="C13" s="6" t="s">
        <v>13</v>
      </c>
      <c r="D13" s="6" t="s">
        <v>14</v>
      </c>
      <c r="E13" s="8">
        <v>1890</v>
      </c>
      <c r="F13" s="6" t="s">
        <v>15</v>
      </c>
      <c r="G13" s="7">
        <v>6</v>
      </c>
      <c r="H13" s="7">
        <v>4.5</v>
      </c>
    </row>
    <row r="14" spans="1:8" ht="12.75">
      <c r="A14" s="7">
        <v>7</v>
      </c>
      <c r="B14" s="6"/>
      <c r="C14" s="6" t="s">
        <v>88</v>
      </c>
      <c r="D14" s="6" t="s">
        <v>14</v>
      </c>
      <c r="E14" s="8">
        <v>1591</v>
      </c>
      <c r="F14" s="6" t="s">
        <v>89</v>
      </c>
      <c r="G14" s="7">
        <v>7</v>
      </c>
      <c r="H14" s="7">
        <v>4.5</v>
      </c>
    </row>
    <row r="15" spans="1:8" ht="12.75">
      <c r="A15" s="7">
        <v>8</v>
      </c>
      <c r="B15" s="6"/>
      <c r="C15" s="6" t="s">
        <v>51</v>
      </c>
      <c r="D15" s="6" t="s">
        <v>14</v>
      </c>
      <c r="E15" s="8">
        <v>1650</v>
      </c>
      <c r="F15" s="6" t="s">
        <v>37</v>
      </c>
      <c r="G15" s="7">
        <v>8</v>
      </c>
      <c r="H15" s="7">
        <v>4.5</v>
      </c>
    </row>
    <row r="16" spans="1:8" ht="12.75">
      <c r="A16" s="7">
        <v>9</v>
      </c>
      <c r="B16" s="6"/>
      <c r="C16" s="6" t="s">
        <v>90</v>
      </c>
      <c r="D16" s="6" t="s">
        <v>14</v>
      </c>
      <c r="E16" s="8">
        <v>1678</v>
      </c>
      <c r="F16" s="6" t="s">
        <v>86</v>
      </c>
      <c r="G16" s="7">
        <v>9</v>
      </c>
      <c r="H16" s="7">
        <v>4.5</v>
      </c>
    </row>
    <row r="17" spans="1:8" ht="12.75">
      <c r="A17" s="7">
        <v>10</v>
      </c>
      <c r="B17" s="6"/>
      <c r="C17" s="6" t="s">
        <v>91</v>
      </c>
      <c r="D17" s="6" t="s">
        <v>14</v>
      </c>
      <c r="E17" s="8">
        <v>1761</v>
      </c>
      <c r="F17" s="6" t="s">
        <v>30</v>
      </c>
      <c r="G17" s="7">
        <v>10</v>
      </c>
      <c r="H17" s="7">
        <v>4</v>
      </c>
    </row>
    <row r="18" spans="1:8" ht="12.75">
      <c r="A18" s="7">
        <v>11</v>
      </c>
      <c r="B18" s="6"/>
      <c r="C18" s="6" t="s">
        <v>29</v>
      </c>
      <c r="D18" s="6" t="s">
        <v>14</v>
      </c>
      <c r="E18" s="8">
        <v>1661</v>
      </c>
      <c r="F18" s="6" t="s">
        <v>30</v>
      </c>
      <c r="G18" s="7">
        <v>11</v>
      </c>
      <c r="H18" s="7">
        <v>4</v>
      </c>
    </row>
    <row r="19" spans="1:8" ht="12.75">
      <c r="A19" s="7">
        <v>12</v>
      </c>
      <c r="B19" s="6"/>
      <c r="C19" s="6" t="s">
        <v>24</v>
      </c>
      <c r="D19" s="6" t="s">
        <v>14</v>
      </c>
      <c r="E19" s="8">
        <v>1926</v>
      </c>
      <c r="F19" s="6" t="s">
        <v>19</v>
      </c>
      <c r="G19" s="7">
        <v>12</v>
      </c>
      <c r="H19" s="7">
        <v>4</v>
      </c>
    </row>
    <row r="20" spans="1:8" ht="12.75">
      <c r="A20" s="7">
        <v>13</v>
      </c>
      <c r="B20" s="6"/>
      <c r="C20" s="6" t="s">
        <v>46</v>
      </c>
      <c r="D20" s="6" t="s">
        <v>14</v>
      </c>
      <c r="E20" s="8">
        <v>1764</v>
      </c>
      <c r="F20" s="6" t="s">
        <v>19</v>
      </c>
      <c r="G20" s="7">
        <v>13</v>
      </c>
      <c r="H20" s="7">
        <v>4</v>
      </c>
    </row>
    <row r="21" spans="1:8" ht="12.75">
      <c r="A21" s="7">
        <v>14</v>
      </c>
      <c r="B21" s="6"/>
      <c r="C21" s="6" t="s">
        <v>92</v>
      </c>
      <c r="D21" s="6" t="s">
        <v>14</v>
      </c>
      <c r="E21" s="8">
        <v>1971</v>
      </c>
      <c r="F21" s="6" t="s">
        <v>70</v>
      </c>
      <c r="G21" s="7">
        <v>14</v>
      </c>
      <c r="H21" s="7">
        <v>4</v>
      </c>
    </row>
    <row r="22" spans="1:8" ht="12.75">
      <c r="A22" s="7">
        <v>15</v>
      </c>
      <c r="B22" s="6"/>
      <c r="C22" s="6" t="s">
        <v>93</v>
      </c>
      <c r="D22" s="6" t="s">
        <v>14</v>
      </c>
      <c r="E22" s="8">
        <v>1681</v>
      </c>
      <c r="F22" s="6" t="s">
        <v>70</v>
      </c>
      <c r="G22" s="7">
        <v>15</v>
      </c>
      <c r="H22" s="7">
        <v>4</v>
      </c>
    </row>
    <row r="23" spans="1:8" ht="12.75">
      <c r="A23" s="7">
        <v>16</v>
      </c>
      <c r="B23" s="6"/>
      <c r="C23" s="6" t="s">
        <v>94</v>
      </c>
      <c r="D23" s="6" t="s">
        <v>14</v>
      </c>
      <c r="E23" s="8">
        <v>1888</v>
      </c>
      <c r="F23" s="6" t="s">
        <v>86</v>
      </c>
      <c r="G23" s="7">
        <v>16</v>
      </c>
      <c r="H23" s="7">
        <v>3.5</v>
      </c>
    </row>
    <row r="24" spans="1:8" ht="12.75">
      <c r="A24" s="7">
        <v>17</v>
      </c>
      <c r="B24" s="6"/>
      <c r="C24" s="6" t="s">
        <v>36</v>
      </c>
      <c r="D24" s="6" t="s">
        <v>14</v>
      </c>
      <c r="E24" s="8">
        <v>1837</v>
      </c>
      <c r="F24" s="6" t="s">
        <v>37</v>
      </c>
      <c r="G24" s="7">
        <v>17</v>
      </c>
      <c r="H24" s="7">
        <v>3.5</v>
      </c>
    </row>
    <row r="25" spans="1:8" ht="12.75">
      <c r="A25" s="7">
        <v>18</v>
      </c>
      <c r="B25" s="6"/>
      <c r="C25" s="6" t="s">
        <v>95</v>
      </c>
      <c r="D25" s="6" t="s">
        <v>14</v>
      </c>
      <c r="E25" s="8">
        <v>1881</v>
      </c>
      <c r="F25" s="6" t="s">
        <v>89</v>
      </c>
      <c r="G25" s="7">
        <v>18</v>
      </c>
      <c r="H25" s="7">
        <v>3.5</v>
      </c>
    </row>
    <row r="26" spans="1:8" ht="12.75">
      <c r="A26" s="7">
        <v>19</v>
      </c>
      <c r="B26" s="6"/>
      <c r="C26" s="6" t="s">
        <v>96</v>
      </c>
      <c r="D26" s="6" t="s">
        <v>14</v>
      </c>
      <c r="E26" s="8">
        <v>1811</v>
      </c>
      <c r="F26" s="6" t="s">
        <v>19</v>
      </c>
      <c r="G26" s="7">
        <v>19</v>
      </c>
      <c r="H26" s="7">
        <v>3.5</v>
      </c>
    </row>
    <row r="27" spans="1:8" ht="12.75">
      <c r="A27" s="7">
        <v>20</v>
      </c>
      <c r="B27" s="6"/>
      <c r="C27" s="6" t="s">
        <v>97</v>
      </c>
      <c r="D27" s="6" t="s">
        <v>14</v>
      </c>
      <c r="E27" s="8">
        <v>1410</v>
      </c>
      <c r="F27" s="6" t="s">
        <v>19</v>
      </c>
      <c r="G27" s="7">
        <v>20</v>
      </c>
      <c r="H27" s="7">
        <v>3.5</v>
      </c>
    </row>
    <row r="28" spans="1:8" ht="12.75">
      <c r="A28" s="7">
        <v>21</v>
      </c>
      <c r="B28" s="6"/>
      <c r="C28" s="6" t="s">
        <v>32</v>
      </c>
      <c r="D28" s="6" t="s">
        <v>14</v>
      </c>
      <c r="E28" s="8">
        <v>1552</v>
      </c>
      <c r="F28" s="6" t="s">
        <v>19</v>
      </c>
      <c r="G28" s="7">
        <v>21</v>
      </c>
      <c r="H28" s="7">
        <v>3.5</v>
      </c>
    </row>
    <row r="29" spans="1:8" ht="12.75">
      <c r="A29" s="7">
        <v>22</v>
      </c>
      <c r="B29" s="6"/>
      <c r="C29" s="6" t="s">
        <v>98</v>
      </c>
      <c r="D29" s="6" t="s">
        <v>14</v>
      </c>
      <c r="E29" s="8">
        <v>0</v>
      </c>
      <c r="F29" s="6"/>
      <c r="G29" s="7">
        <v>22</v>
      </c>
      <c r="H29" s="7">
        <v>3</v>
      </c>
    </row>
    <row r="30" spans="1:8" ht="12.75">
      <c r="A30" s="7">
        <v>23</v>
      </c>
      <c r="B30" s="6"/>
      <c r="C30" s="6" t="s">
        <v>99</v>
      </c>
      <c r="D30" s="6" t="s">
        <v>14</v>
      </c>
      <c r="E30" s="8">
        <v>1561</v>
      </c>
      <c r="F30" s="6" t="s">
        <v>21</v>
      </c>
      <c r="G30" s="7">
        <v>23</v>
      </c>
      <c r="H30" s="7">
        <v>3</v>
      </c>
    </row>
    <row r="31" spans="1:8" ht="12.75">
      <c r="A31" s="7">
        <v>24</v>
      </c>
      <c r="B31" s="6"/>
      <c r="C31" s="6" t="s">
        <v>63</v>
      </c>
      <c r="D31" s="6" t="s">
        <v>14</v>
      </c>
      <c r="E31" s="8">
        <v>1294</v>
      </c>
      <c r="F31" s="6" t="s">
        <v>89</v>
      </c>
      <c r="G31" s="7">
        <v>24</v>
      </c>
      <c r="H31" s="7">
        <v>3</v>
      </c>
    </row>
    <row r="32" spans="1:8" ht="12.75">
      <c r="A32" s="7">
        <v>25</v>
      </c>
      <c r="B32" s="6"/>
      <c r="C32" s="6" t="s">
        <v>100</v>
      </c>
      <c r="D32" s="6" t="s">
        <v>14</v>
      </c>
      <c r="E32" s="8">
        <v>1816</v>
      </c>
      <c r="F32" s="6" t="s">
        <v>89</v>
      </c>
      <c r="G32" s="7">
        <v>25</v>
      </c>
      <c r="H32" s="7">
        <v>2.5</v>
      </c>
    </row>
    <row r="33" spans="1:8" ht="12.75">
      <c r="A33" s="7">
        <v>26</v>
      </c>
      <c r="B33" s="6"/>
      <c r="C33" s="6" t="s">
        <v>54</v>
      </c>
      <c r="D33" s="6" t="s">
        <v>14</v>
      </c>
      <c r="E33" s="8">
        <v>1650</v>
      </c>
      <c r="F33" s="6" t="s">
        <v>37</v>
      </c>
      <c r="G33" s="7">
        <v>26</v>
      </c>
      <c r="H33" s="7">
        <v>2.5</v>
      </c>
    </row>
    <row r="34" spans="1:8" ht="12.75">
      <c r="A34" s="7">
        <v>27</v>
      </c>
      <c r="B34" s="6"/>
      <c r="C34" s="6" t="s">
        <v>47</v>
      </c>
      <c r="D34" s="6" t="s">
        <v>14</v>
      </c>
      <c r="E34" s="8">
        <v>1593</v>
      </c>
      <c r="F34" s="6" t="s">
        <v>19</v>
      </c>
      <c r="G34" s="7">
        <v>27</v>
      </c>
      <c r="H34" s="7">
        <v>2.5</v>
      </c>
    </row>
    <row r="35" spans="1:8" ht="12.75">
      <c r="A35" s="7">
        <v>28</v>
      </c>
      <c r="B35" s="6"/>
      <c r="C35" s="6" t="s">
        <v>52</v>
      </c>
      <c r="D35" s="6" t="s">
        <v>14</v>
      </c>
      <c r="E35" s="8">
        <v>1401</v>
      </c>
      <c r="F35" s="6" t="s">
        <v>53</v>
      </c>
      <c r="G35" s="7">
        <v>28</v>
      </c>
      <c r="H35" s="7">
        <v>2</v>
      </c>
    </row>
    <row r="36" spans="1:8" ht="12.75">
      <c r="A36" s="7">
        <v>29</v>
      </c>
      <c r="B36" s="6"/>
      <c r="C36" s="6" t="s">
        <v>101</v>
      </c>
      <c r="D36" s="6" t="s">
        <v>14</v>
      </c>
      <c r="E36" s="8">
        <v>1335</v>
      </c>
      <c r="F36" s="6" t="s">
        <v>89</v>
      </c>
      <c r="G36" s="7">
        <v>29</v>
      </c>
      <c r="H36" s="7">
        <v>2</v>
      </c>
    </row>
    <row r="37" spans="1:8" ht="12.75">
      <c r="A37" s="7">
        <v>30</v>
      </c>
      <c r="B37" s="6"/>
      <c r="C37" s="6" t="s">
        <v>102</v>
      </c>
      <c r="D37" s="6" t="s">
        <v>14</v>
      </c>
      <c r="E37" s="8">
        <v>1500</v>
      </c>
      <c r="F37" s="6" t="s">
        <v>103</v>
      </c>
      <c r="G37" s="7">
        <v>30</v>
      </c>
      <c r="H37" s="7">
        <v>2</v>
      </c>
    </row>
    <row r="38" spans="1:8" ht="12.75">
      <c r="A38" s="7">
        <v>31</v>
      </c>
      <c r="B38" s="6"/>
      <c r="C38" s="6" t="s">
        <v>71</v>
      </c>
      <c r="D38" s="6" t="s">
        <v>14</v>
      </c>
      <c r="E38" s="8">
        <v>1521</v>
      </c>
      <c r="F38" s="6" t="s">
        <v>19</v>
      </c>
      <c r="G38" s="7">
        <v>31</v>
      </c>
      <c r="H38" s="7">
        <v>2</v>
      </c>
    </row>
    <row r="39" spans="1:8" ht="12.75">
      <c r="A39" s="7">
        <v>32</v>
      </c>
      <c r="B39" s="6"/>
      <c r="C39" s="6" t="s">
        <v>45</v>
      </c>
      <c r="D39" s="6" t="s">
        <v>14</v>
      </c>
      <c r="E39" s="8">
        <v>1887</v>
      </c>
      <c r="F39" s="6" t="s">
        <v>23</v>
      </c>
      <c r="G39" s="7">
        <v>32</v>
      </c>
      <c r="H39" s="7">
        <v>1</v>
      </c>
    </row>
    <row r="40" spans="1:8" ht="12.75">
      <c r="A40" s="7">
        <v>33</v>
      </c>
      <c r="B40" s="6"/>
      <c r="C40" s="6" t="s">
        <v>104</v>
      </c>
      <c r="D40" s="6" t="s">
        <v>14</v>
      </c>
      <c r="E40" s="8">
        <v>1514</v>
      </c>
      <c r="F40" s="6" t="s">
        <v>19</v>
      </c>
      <c r="G40" s="7">
        <v>33</v>
      </c>
      <c r="H40" s="7">
        <v>0</v>
      </c>
    </row>
    <row r="41" spans="1:8" ht="12.75">
      <c r="A41" s="7">
        <v>34</v>
      </c>
      <c r="B41" s="6"/>
      <c r="C41" s="6" t="s">
        <v>22</v>
      </c>
      <c r="D41" s="6" t="s">
        <v>14</v>
      </c>
      <c r="E41" s="8">
        <v>1733</v>
      </c>
      <c r="F41" s="6" t="s">
        <v>23</v>
      </c>
      <c r="G41" s="7">
        <v>34</v>
      </c>
      <c r="H41" s="7">
        <v>0</v>
      </c>
    </row>
    <row r="43" ht="12.75">
      <c r="A43" s="1"/>
    </row>
    <row r="44" ht="12.75">
      <c r="A44" s="4"/>
    </row>
    <row r="45" ht="12.75">
      <c r="A45" s="4"/>
    </row>
    <row r="46" ht="12.75">
      <c r="A46" s="4"/>
    </row>
    <row r="48" ht="12.75">
      <c r="A48" s="3"/>
    </row>
    <row r="49" ht="12.75">
      <c r="A49" s="2"/>
    </row>
  </sheetData>
  <sheetProtection/>
  <hyperlinks>
    <hyperlink ref="A1:H1" r:id="rId1" display="Da base de dados do torneio do Chess-Results http://chess-results.com"/>
    <hyperlink ref="A48:H48" r:id="rId2" display="http://chess-results.com/tnr63284.aspx?lan=10"/>
    <hyperlink ref="A49:H49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A15" sqref="A15:K48"/>
    </sheetView>
  </sheetViews>
  <sheetFormatPr defaultColWidth="11.421875" defaultRowHeight="12.75"/>
  <cols>
    <col min="1" max="1" width="5.421875" style="0" customWidth="1"/>
    <col min="2" max="2" width="0" style="0" hidden="1" customWidth="1"/>
    <col min="3" max="3" width="3.421875" style="0" customWidth="1"/>
    <col min="4" max="4" width="28.00390625" style="0" customWidth="1"/>
    <col min="5" max="6" width="4.57421875" style="0" customWidth="1"/>
    <col min="7" max="8" width="4.7109375" style="0" customWidth="1"/>
    <col min="9" max="9" width="4.8515625" style="0" customWidth="1"/>
    <col min="10" max="10" width="23.7109375" style="0" customWidth="1"/>
    <col min="11" max="11" width="4.00390625" style="0" customWidth="1"/>
    <col min="12" max="16" width="5.57421875" style="0" customWidth="1"/>
    <col min="17" max="17" width="4.7109375" style="0" customWidth="1"/>
    <col min="18" max="18" width="1.7109375" style="0" customWidth="1"/>
    <col min="19" max="19" width="3.140625" style="0" customWidth="1"/>
    <col min="20" max="20" width="4.140625" style="0" customWidth="1"/>
    <col min="21" max="21" width="5.140625" style="0" customWidth="1"/>
    <col min="22" max="22" width="3.00390625" style="0" bestFit="1" customWidth="1"/>
    <col min="23" max="23" width="5.28125" style="0" customWidth="1"/>
  </cols>
  <sheetData>
    <row r="1" ht="19.5" customHeight="1">
      <c r="A1" s="2" t="s">
        <v>0</v>
      </c>
    </row>
    <row r="3" ht="12.75">
      <c r="A3" s="1" t="s">
        <v>105</v>
      </c>
    </row>
    <row r="4" ht="12.75">
      <c r="A4" s="4" t="s">
        <v>106</v>
      </c>
    </row>
    <row r="5" ht="12.75">
      <c r="A5" s="4" t="s">
        <v>107</v>
      </c>
    </row>
    <row r="6" ht="12.75">
      <c r="A6" s="4" t="s">
        <v>108</v>
      </c>
    </row>
    <row r="7" ht="12.75">
      <c r="A7" s="4" t="s">
        <v>109</v>
      </c>
    </row>
    <row r="8" ht="12.75">
      <c r="A8" s="4" t="s">
        <v>110</v>
      </c>
    </row>
    <row r="9" ht="12.75">
      <c r="A9" s="4" t="s">
        <v>111</v>
      </c>
    </row>
    <row r="11" ht="12.75">
      <c r="A11" s="5" t="s">
        <v>112</v>
      </c>
    </row>
    <row r="13" ht="12.75">
      <c r="A13" s="1" t="s">
        <v>3</v>
      </c>
    </row>
    <row r="14" spans="1:23" ht="12.75">
      <c r="A14" s="10" t="s">
        <v>4</v>
      </c>
      <c r="B14" s="10"/>
      <c r="C14" s="9"/>
      <c r="D14" s="9" t="s">
        <v>5</v>
      </c>
      <c r="E14" s="9" t="s">
        <v>113</v>
      </c>
      <c r="F14" s="9" t="s">
        <v>6</v>
      </c>
      <c r="G14" s="11" t="s">
        <v>7</v>
      </c>
      <c r="H14" s="11" t="s">
        <v>114</v>
      </c>
      <c r="I14" s="11" t="s">
        <v>115</v>
      </c>
      <c r="J14" s="9" t="s">
        <v>8</v>
      </c>
      <c r="K14" s="10" t="s">
        <v>9</v>
      </c>
      <c r="L14" s="10" t="s">
        <v>10</v>
      </c>
      <c r="M14" s="10" t="s">
        <v>11</v>
      </c>
      <c r="N14" s="10" t="s">
        <v>12</v>
      </c>
      <c r="O14" s="10" t="s">
        <v>116</v>
      </c>
      <c r="P14" s="10" t="s">
        <v>117</v>
      </c>
      <c r="Q14" s="11" t="s">
        <v>118</v>
      </c>
      <c r="R14" s="11" t="s">
        <v>119</v>
      </c>
      <c r="S14" s="10" t="s">
        <v>120</v>
      </c>
      <c r="T14" s="10" t="s">
        <v>121</v>
      </c>
      <c r="U14" s="10" t="s">
        <v>122</v>
      </c>
      <c r="V14" s="11" t="s">
        <v>123</v>
      </c>
      <c r="W14" s="11" t="s">
        <v>124</v>
      </c>
    </row>
    <row r="15" spans="1:23" ht="12.75">
      <c r="A15" s="7">
        <v>1</v>
      </c>
      <c r="B15" s="7"/>
      <c r="C15" s="6" t="s">
        <v>16</v>
      </c>
      <c r="D15" s="6" t="s">
        <v>125</v>
      </c>
      <c r="E15" s="6"/>
      <c r="F15" s="6" t="s">
        <v>14</v>
      </c>
      <c r="G15" s="8">
        <v>2247</v>
      </c>
      <c r="H15" s="8">
        <v>2247</v>
      </c>
      <c r="I15" s="8">
        <v>2247</v>
      </c>
      <c r="J15" s="6" t="s">
        <v>126</v>
      </c>
      <c r="K15" s="7">
        <v>7</v>
      </c>
      <c r="L15" s="7">
        <v>0</v>
      </c>
      <c r="M15" s="7">
        <v>26</v>
      </c>
      <c r="N15" s="7">
        <v>30</v>
      </c>
      <c r="O15" s="7">
        <v>28</v>
      </c>
      <c r="P15" s="7">
        <v>7</v>
      </c>
      <c r="Q15" s="8">
        <v>2626</v>
      </c>
      <c r="R15" s="8">
        <v>5</v>
      </c>
      <c r="S15" s="7">
        <v>5</v>
      </c>
      <c r="T15" s="7">
        <v>4.36</v>
      </c>
      <c r="U15" s="7">
        <v>0.64</v>
      </c>
      <c r="V15" s="8">
        <v>15</v>
      </c>
      <c r="W15" s="8">
        <v>9.6</v>
      </c>
    </row>
    <row r="16" spans="1:23" ht="12.75">
      <c r="A16" s="7">
        <v>2</v>
      </c>
      <c r="B16" s="7"/>
      <c r="C16" s="6"/>
      <c r="D16" s="6" t="s">
        <v>127</v>
      </c>
      <c r="E16" s="6" t="s">
        <v>128</v>
      </c>
      <c r="F16" s="6" t="s">
        <v>14</v>
      </c>
      <c r="G16" s="8">
        <v>1761</v>
      </c>
      <c r="H16" s="8">
        <v>1761</v>
      </c>
      <c r="I16" s="8">
        <v>1761</v>
      </c>
      <c r="J16" s="6" t="s">
        <v>30</v>
      </c>
      <c r="K16" s="7">
        <v>5.5</v>
      </c>
      <c r="L16" s="7">
        <v>0</v>
      </c>
      <c r="M16" s="7">
        <v>27.5</v>
      </c>
      <c r="N16" s="7">
        <v>29.5</v>
      </c>
      <c r="O16" s="7">
        <v>24.5</v>
      </c>
      <c r="P16" s="7">
        <v>5</v>
      </c>
      <c r="Q16" s="8">
        <v>2098</v>
      </c>
      <c r="R16" s="8">
        <v>5</v>
      </c>
      <c r="S16" s="7">
        <v>3.5</v>
      </c>
      <c r="T16" s="7">
        <v>2.25</v>
      </c>
      <c r="U16" s="7">
        <v>1.25</v>
      </c>
      <c r="V16" s="8">
        <v>15</v>
      </c>
      <c r="W16" s="8">
        <v>18.8</v>
      </c>
    </row>
    <row r="17" spans="1:23" ht="12.75">
      <c r="A17" s="7">
        <v>3</v>
      </c>
      <c r="B17" s="7"/>
      <c r="C17" s="6"/>
      <c r="D17" s="6" t="s">
        <v>129</v>
      </c>
      <c r="E17" s="6"/>
      <c r="F17" s="6" t="s">
        <v>14</v>
      </c>
      <c r="G17" s="8">
        <v>2090</v>
      </c>
      <c r="H17" s="8">
        <v>0</v>
      </c>
      <c r="I17" s="8">
        <v>2090</v>
      </c>
      <c r="J17" s="6" t="s">
        <v>130</v>
      </c>
      <c r="K17" s="7">
        <v>5</v>
      </c>
      <c r="L17" s="7">
        <v>0.5</v>
      </c>
      <c r="M17" s="7">
        <v>27.5</v>
      </c>
      <c r="N17" s="7">
        <v>30.5</v>
      </c>
      <c r="O17" s="7">
        <v>20</v>
      </c>
      <c r="P17" s="7">
        <v>4</v>
      </c>
      <c r="Q17" s="8">
        <v>1946</v>
      </c>
      <c r="R17" s="8">
        <v>6</v>
      </c>
      <c r="S17" s="7">
        <v>4</v>
      </c>
      <c r="T17" s="7"/>
      <c r="U17" s="7"/>
      <c r="V17" s="8"/>
      <c r="W17" s="8"/>
    </row>
    <row r="18" spans="1:23" ht="12.75">
      <c r="A18" s="7">
        <v>4</v>
      </c>
      <c r="B18" s="7"/>
      <c r="C18" s="6"/>
      <c r="D18" s="6" t="s">
        <v>131</v>
      </c>
      <c r="E18" s="6"/>
      <c r="F18" s="6" t="s">
        <v>14</v>
      </c>
      <c r="G18" s="8">
        <v>1790</v>
      </c>
      <c r="H18" s="8">
        <v>1790</v>
      </c>
      <c r="I18" s="8">
        <v>1790</v>
      </c>
      <c r="J18" s="6" t="s">
        <v>86</v>
      </c>
      <c r="K18" s="7">
        <v>5</v>
      </c>
      <c r="L18" s="7">
        <v>0.5</v>
      </c>
      <c r="M18" s="7">
        <v>26.5</v>
      </c>
      <c r="N18" s="7">
        <v>28</v>
      </c>
      <c r="O18" s="7">
        <v>21</v>
      </c>
      <c r="P18" s="7">
        <v>4</v>
      </c>
      <c r="Q18" s="8">
        <v>1952</v>
      </c>
      <c r="R18" s="8">
        <v>5</v>
      </c>
      <c r="S18" s="7">
        <v>3.5</v>
      </c>
      <c r="T18" s="7">
        <v>2.56</v>
      </c>
      <c r="U18" s="7">
        <v>0.94</v>
      </c>
      <c r="V18" s="8">
        <v>15</v>
      </c>
      <c r="W18" s="8">
        <v>14.1</v>
      </c>
    </row>
    <row r="19" spans="1:23" ht="12.75">
      <c r="A19" s="7">
        <v>5</v>
      </c>
      <c r="B19" s="7"/>
      <c r="C19" s="6" t="s">
        <v>16</v>
      </c>
      <c r="D19" s="6" t="s">
        <v>132</v>
      </c>
      <c r="E19" s="6"/>
      <c r="F19" s="6" t="s">
        <v>14</v>
      </c>
      <c r="G19" s="8">
        <v>2015</v>
      </c>
      <c r="H19" s="8">
        <v>2015</v>
      </c>
      <c r="I19" s="8">
        <v>2015</v>
      </c>
      <c r="J19" s="6" t="s">
        <v>15</v>
      </c>
      <c r="K19" s="7">
        <v>4.5</v>
      </c>
      <c r="L19" s="7">
        <v>0</v>
      </c>
      <c r="M19" s="7">
        <v>25.5</v>
      </c>
      <c r="N19" s="7">
        <v>28</v>
      </c>
      <c r="O19" s="7">
        <v>19</v>
      </c>
      <c r="P19" s="7">
        <v>4</v>
      </c>
      <c r="Q19" s="8">
        <v>1946</v>
      </c>
      <c r="R19" s="8">
        <v>5</v>
      </c>
      <c r="S19" s="7">
        <v>2.5</v>
      </c>
      <c r="T19" s="7">
        <v>3.3</v>
      </c>
      <c r="U19" s="7">
        <v>-0.8</v>
      </c>
      <c r="V19" s="8">
        <v>15</v>
      </c>
      <c r="W19" s="8">
        <v>-12</v>
      </c>
    </row>
    <row r="20" spans="1:23" ht="12.75">
      <c r="A20" s="7">
        <v>6</v>
      </c>
      <c r="B20" s="7"/>
      <c r="C20" s="6"/>
      <c r="D20" s="6" t="s">
        <v>133</v>
      </c>
      <c r="E20" s="6"/>
      <c r="F20" s="6" t="s">
        <v>14</v>
      </c>
      <c r="G20" s="8">
        <v>1888</v>
      </c>
      <c r="H20" s="8">
        <v>1888</v>
      </c>
      <c r="I20" s="8">
        <v>1888</v>
      </c>
      <c r="J20" s="6" t="s">
        <v>86</v>
      </c>
      <c r="K20" s="7">
        <v>4.5</v>
      </c>
      <c r="L20" s="7">
        <v>0</v>
      </c>
      <c r="M20" s="7">
        <v>25.5</v>
      </c>
      <c r="N20" s="7">
        <v>28</v>
      </c>
      <c r="O20" s="7">
        <v>19</v>
      </c>
      <c r="P20" s="7">
        <v>3</v>
      </c>
      <c r="Q20" s="8">
        <v>1869</v>
      </c>
      <c r="R20" s="8">
        <v>6</v>
      </c>
      <c r="S20" s="7">
        <v>3.5</v>
      </c>
      <c r="T20" s="7">
        <v>3.56</v>
      </c>
      <c r="U20" s="7">
        <v>-0.06</v>
      </c>
      <c r="V20" s="8">
        <v>30</v>
      </c>
      <c r="W20" s="8">
        <v>-1.8</v>
      </c>
    </row>
    <row r="21" spans="1:23" ht="12.75">
      <c r="A21" s="7">
        <v>7</v>
      </c>
      <c r="B21" s="7"/>
      <c r="C21" s="6"/>
      <c r="D21" s="6" t="s">
        <v>29</v>
      </c>
      <c r="E21" s="6"/>
      <c r="F21" s="6" t="s">
        <v>14</v>
      </c>
      <c r="G21" s="8">
        <v>1661</v>
      </c>
      <c r="H21" s="8">
        <v>1661</v>
      </c>
      <c r="I21" s="8">
        <v>1661</v>
      </c>
      <c r="J21" s="6" t="s">
        <v>30</v>
      </c>
      <c r="K21" s="7">
        <v>4.5</v>
      </c>
      <c r="L21" s="7">
        <v>0</v>
      </c>
      <c r="M21" s="7">
        <v>24.5</v>
      </c>
      <c r="N21" s="7">
        <v>27.5</v>
      </c>
      <c r="O21" s="7">
        <v>15.5</v>
      </c>
      <c r="P21" s="7">
        <v>4</v>
      </c>
      <c r="Q21" s="8">
        <v>1909</v>
      </c>
      <c r="R21" s="8">
        <v>4</v>
      </c>
      <c r="S21" s="7">
        <v>2.5</v>
      </c>
      <c r="T21" s="7">
        <v>0.89</v>
      </c>
      <c r="U21" s="7">
        <v>1.61</v>
      </c>
      <c r="V21" s="8">
        <v>15</v>
      </c>
      <c r="W21" s="8">
        <v>24.1</v>
      </c>
    </row>
    <row r="22" spans="1:23" ht="12.75">
      <c r="A22" s="7">
        <v>8</v>
      </c>
      <c r="B22" s="7"/>
      <c r="C22" s="6"/>
      <c r="D22" s="6" t="s">
        <v>36</v>
      </c>
      <c r="E22" s="6" t="s">
        <v>134</v>
      </c>
      <c r="F22" s="6" t="s">
        <v>14</v>
      </c>
      <c r="G22" s="8">
        <v>1837</v>
      </c>
      <c r="H22" s="8">
        <v>1837</v>
      </c>
      <c r="I22" s="8">
        <v>1837</v>
      </c>
      <c r="J22" s="6" t="s">
        <v>37</v>
      </c>
      <c r="K22" s="7">
        <v>4.5</v>
      </c>
      <c r="L22" s="7">
        <v>0</v>
      </c>
      <c r="M22" s="7">
        <v>23.5</v>
      </c>
      <c r="N22" s="7">
        <v>24.5</v>
      </c>
      <c r="O22" s="7">
        <v>17</v>
      </c>
      <c r="P22" s="7">
        <v>4</v>
      </c>
      <c r="Q22" s="8">
        <v>1865</v>
      </c>
      <c r="R22" s="8">
        <v>4</v>
      </c>
      <c r="S22" s="7">
        <v>2.5</v>
      </c>
      <c r="T22" s="7">
        <v>2.1</v>
      </c>
      <c r="U22" s="7">
        <v>0.4</v>
      </c>
      <c r="V22" s="8">
        <v>15</v>
      </c>
      <c r="W22" s="8">
        <v>6</v>
      </c>
    </row>
    <row r="23" spans="1:23" ht="12.75">
      <c r="A23" s="7">
        <v>9</v>
      </c>
      <c r="B23" s="7"/>
      <c r="C23" s="6"/>
      <c r="D23" s="6" t="s">
        <v>41</v>
      </c>
      <c r="E23" s="6" t="s">
        <v>135</v>
      </c>
      <c r="F23" s="6" t="s">
        <v>42</v>
      </c>
      <c r="G23" s="8">
        <v>1907</v>
      </c>
      <c r="H23" s="8">
        <v>1907</v>
      </c>
      <c r="I23" s="8">
        <v>1907</v>
      </c>
      <c r="J23" s="6" t="s">
        <v>34</v>
      </c>
      <c r="K23" s="7">
        <v>4.5</v>
      </c>
      <c r="L23" s="7">
        <v>0</v>
      </c>
      <c r="M23" s="7">
        <v>23</v>
      </c>
      <c r="N23" s="7">
        <v>25</v>
      </c>
      <c r="O23" s="7">
        <v>16.5</v>
      </c>
      <c r="P23" s="7">
        <v>4</v>
      </c>
      <c r="Q23" s="8">
        <v>1840</v>
      </c>
      <c r="R23" s="8">
        <v>6</v>
      </c>
      <c r="S23" s="7">
        <v>4.5</v>
      </c>
      <c r="T23" s="7">
        <v>4.04</v>
      </c>
      <c r="U23" s="7">
        <v>0.46</v>
      </c>
      <c r="V23" s="8">
        <v>30</v>
      </c>
      <c r="W23" s="8">
        <v>13.8</v>
      </c>
    </row>
    <row r="24" spans="1:23" ht="12.75">
      <c r="A24" s="7">
        <v>10</v>
      </c>
      <c r="B24" s="7"/>
      <c r="C24" s="6"/>
      <c r="D24" s="6" t="s">
        <v>136</v>
      </c>
      <c r="E24" s="6"/>
      <c r="F24" s="6" t="s">
        <v>14</v>
      </c>
      <c r="G24" s="8">
        <v>1618</v>
      </c>
      <c r="H24" s="8">
        <v>0</v>
      </c>
      <c r="I24" s="8">
        <v>1618</v>
      </c>
      <c r="J24" s="6" t="s">
        <v>21</v>
      </c>
      <c r="K24" s="7">
        <v>4</v>
      </c>
      <c r="L24" s="7">
        <v>0</v>
      </c>
      <c r="M24" s="7">
        <v>28</v>
      </c>
      <c r="N24" s="7">
        <v>31</v>
      </c>
      <c r="O24" s="7">
        <v>19</v>
      </c>
      <c r="P24" s="7">
        <v>4</v>
      </c>
      <c r="Q24" s="8">
        <v>1968</v>
      </c>
      <c r="R24" s="8">
        <v>6</v>
      </c>
      <c r="S24" s="7">
        <v>3</v>
      </c>
      <c r="T24" s="7"/>
      <c r="U24" s="7"/>
      <c r="V24" s="8"/>
      <c r="W24" s="8"/>
    </row>
    <row r="25" spans="1:23" ht="12.75">
      <c r="A25" s="7">
        <v>11</v>
      </c>
      <c r="B25" s="7"/>
      <c r="C25" s="6"/>
      <c r="D25" s="6" t="s">
        <v>137</v>
      </c>
      <c r="E25" s="6"/>
      <c r="F25" s="6" t="s">
        <v>14</v>
      </c>
      <c r="G25" s="8">
        <v>1961</v>
      </c>
      <c r="H25" s="8">
        <v>1961</v>
      </c>
      <c r="I25" s="8">
        <v>1961</v>
      </c>
      <c r="J25" s="6" t="s">
        <v>19</v>
      </c>
      <c r="K25" s="7">
        <v>4</v>
      </c>
      <c r="L25" s="7">
        <v>0</v>
      </c>
      <c r="M25" s="7">
        <v>28</v>
      </c>
      <c r="N25" s="7">
        <v>30.5</v>
      </c>
      <c r="O25" s="7">
        <v>20</v>
      </c>
      <c r="P25" s="7">
        <v>4</v>
      </c>
      <c r="Q25" s="8">
        <v>1976</v>
      </c>
      <c r="R25" s="8">
        <v>5</v>
      </c>
      <c r="S25" s="7">
        <v>4</v>
      </c>
      <c r="T25" s="7">
        <v>2.92</v>
      </c>
      <c r="U25" s="7">
        <v>1.08</v>
      </c>
      <c r="V25" s="8">
        <v>15</v>
      </c>
      <c r="W25" s="8">
        <v>16.2</v>
      </c>
    </row>
    <row r="26" spans="1:23" ht="12.75">
      <c r="A26" s="7">
        <v>12</v>
      </c>
      <c r="B26" s="7"/>
      <c r="C26" s="6"/>
      <c r="D26" s="6" t="s">
        <v>138</v>
      </c>
      <c r="E26" s="6"/>
      <c r="F26" s="6" t="s">
        <v>14</v>
      </c>
      <c r="G26" s="8">
        <v>1926</v>
      </c>
      <c r="H26" s="8">
        <v>1926</v>
      </c>
      <c r="I26" s="8">
        <v>1926</v>
      </c>
      <c r="J26" s="6" t="s">
        <v>19</v>
      </c>
      <c r="K26" s="7">
        <v>4</v>
      </c>
      <c r="L26" s="7">
        <v>0</v>
      </c>
      <c r="M26" s="7">
        <v>26.5</v>
      </c>
      <c r="N26" s="7">
        <v>28</v>
      </c>
      <c r="O26" s="7">
        <v>18.5</v>
      </c>
      <c r="P26" s="7">
        <v>2</v>
      </c>
      <c r="Q26" s="8">
        <v>1879</v>
      </c>
      <c r="R26" s="8">
        <v>6</v>
      </c>
      <c r="S26" s="7">
        <v>3.5</v>
      </c>
      <c r="T26" s="7">
        <v>4.06</v>
      </c>
      <c r="U26" s="7">
        <v>-0.56</v>
      </c>
      <c r="V26" s="8">
        <v>15</v>
      </c>
      <c r="W26" s="8">
        <v>-8.4</v>
      </c>
    </row>
    <row r="27" spans="1:23" ht="12.75">
      <c r="A27" s="7">
        <v>13</v>
      </c>
      <c r="B27" s="7"/>
      <c r="C27" s="6"/>
      <c r="D27" s="6" t="s">
        <v>90</v>
      </c>
      <c r="E27" s="6"/>
      <c r="F27" s="6" t="s">
        <v>14</v>
      </c>
      <c r="G27" s="8">
        <v>1678</v>
      </c>
      <c r="H27" s="8">
        <v>0</v>
      </c>
      <c r="I27" s="8">
        <v>1678</v>
      </c>
      <c r="J27" s="6" t="s">
        <v>139</v>
      </c>
      <c r="K27" s="7">
        <v>4</v>
      </c>
      <c r="L27" s="7">
        <v>0</v>
      </c>
      <c r="M27" s="7">
        <v>25</v>
      </c>
      <c r="N27" s="7">
        <v>27</v>
      </c>
      <c r="O27" s="7">
        <v>14</v>
      </c>
      <c r="P27" s="7">
        <v>4</v>
      </c>
      <c r="Q27" s="8">
        <v>1773</v>
      </c>
      <c r="R27" s="8">
        <v>5</v>
      </c>
      <c r="S27" s="7">
        <v>4</v>
      </c>
      <c r="T27" s="7"/>
      <c r="U27" s="7"/>
      <c r="V27" s="8"/>
      <c r="W27" s="8"/>
    </row>
    <row r="28" spans="1:23" ht="12.75">
      <c r="A28" s="7">
        <v>14</v>
      </c>
      <c r="B28" s="7"/>
      <c r="C28" s="6"/>
      <c r="D28" s="6" t="s">
        <v>140</v>
      </c>
      <c r="E28" s="6"/>
      <c r="F28" s="6" t="s">
        <v>14</v>
      </c>
      <c r="G28" s="8">
        <v>1901</v>
      </c>
      <c r="H28" s="8">
        <v>1901</v>
      </c>
      <c r="I28" s="8">
        <v>1901</v>
      </c>
      <c r="J28" s="6" t="s">
        <v>70</v>
      </c>
      <c r="K28" s="7">
        <v>4</v>
      </c>
      <c r="L28" s="7">
        <v>0</v>
      </c>
      <c r="M28" s="7">
        <v>25</v>
      </c>
      <c r="N28" s="7">
        <v>26</v>
      </c>
      <c r="O28" s="7">
        <v>19</v>
      </c>
      <c r="P28" s="7">
        <v>4</v>
      </c>
      <c r="Q28" s="8">
        <v>1883</v>
      </c>
      <c r="R28" s="8">
        <v>5</v>
      </c>
      <c r="S28" s="7">
        <v>3</v>
      </c>
      <c r="T28" s="7">
        <v>3.23</v>
      </c>
      <c r="U28" s="7">
        <v>-0.23</v>
      </c>
      <c r="V28" s="8">
        <v>15</v>
      </c>
      <c r="W28" s="8">
        <v>-3.5</v>
      </c>
    </row>
    <row r="29" spans="1:23" ht="12.75">
      <c r="A29" s="7">
        <v>15</v>
      </c>
      <c r="B29" s="7"/>
      <c r="C29" s="6"/>
      <c r="D29" s="6" t="s">
        <v>141</v>
      </c>
      <c r="E29" s="6"/>
      <c r="F29" s="6" t="s">
        <v>14</v>
      </c>
      <c r="G29" s="8">
        <v>1849</v>
      </c>
      <c r="H29" s="8">
        <v>1849</v>
      </c>
      <c r="I29" s="8">
        <v>1849</v>
      </c>
      <c r="J29" s="6" t="s">
        <v>37</v>
      </c>
      <c r="K29" s="7">
        <v>4</v>
      </c>
      <c r="L29" s="7">
        <v>0</v>
      </c>
      <c r="M29" s="7">
        <v>21.5</v>
      </c>
      <c r="N29" s="7">
        <v>23</v>
      </c>
      <c r="O29" s="7">
        <v>15</v>
      </c>
      <c r="P29" s="7">
        <v>4</v>
      </c>
      <c r="Q29" s="8">
        <v>1731</v>
      </c>
      <c r="R29" s="8">
        <v>5</v>
      </c>
      <c r="S29" s="7">
        <v>2</v>
      </c>
      <c r="T29" s="7">
        <v>2.99</v>
      </c>
      <c r="U29" s="7">
        <v>-0.99</v>
      </c>
      <c r="V29" s="8">
        <v>15</v>
      </c>
      <c r="W29" s="8">
        <v>-14.9</v>
      </c>
    </row>
    <row r="30" spans="1:23" ht="12.75">
      <c r="A30" s="7">
        <v>16</v>
      </c>
      <c r="B30" s="7"/>
      <c r="C30" s="6"/>
      <c r="D30" s="6" t="s">
        <v>102</v>
      </c>
      <c r="E30" s="6"/>
      <c r="F30" s="6" t="s">
        <v>14</v>
      </c>
      <c r="G30" s="8">
        <v>1500</v>
      </c>
      <c r="H30" s="8">
        <v>0</v>
      </c>
      <c r="I30" s="8">
        <v>1500</v>
      </c>
      <c r="J30" s="6" t="s">
        <v>103</v>
      </c>
      <c r="K30" s="7">
        <v>4</v>
      </c>
      <c r="L30" s="7">
        <v>0</v>
      </c>
      <c r="M30" s="7">
        <v>20.5</v>
      </c>
      <c r="N30" s="7">
        <v>23</v>
      </c>
      <c r="O30" s="7">
        <v>12</v>
      </c>
      <c r="P30" s="7">
        <v>4</v>
      </c>
      <c r="Q30" s="8">
        <v>1617</v>
      </c>
      <c r="R30" s="8">
        <v>5</v>
      </c>
      <c r="S30" s="7">
        <v>2</v>
      </c>
      <c r="T30" s="7"/>
      <c r="U30" s="7"/>
      <c r="V30" s="8"/>
      <c r="W30" s="8"/>
    </row>
    <row r="31" spans="1:23" ht="12.75">
      <c r="A31" s="7">
        <v>17</v>
      </c>
      <c r="B31" s="7"/>
      <c r="C31" s="6"/>
      <c r="D31" s="6" t="s">
        <v>142</v>
      </c>
      <c r="E31" s="6"/>
      <c r="F31" s="6" t="s">
        <v>14</v>
      </c>
      <c r="G31" s="8">
        <v>1777</v>
      </c>
      <c r="H31" s="8">
        <v>1777</v>
      </c>
      <c r="I31" s="8">
        <v>1777</v>
      </c>
      <c r="J31" s="6" t="s">
        <v>143</v>
      </c>
      <c r="K31" s="7">
        <v>3.5</v>
      </c>
      <c r="L31" s="7">
        <v>0</v>
      </c>
      <c r="M31" s="7">
        <v>26.5</v>
      </c>
      <c r="N31" s="7">
        <v>29</v>
      </c>
      <c r="O31" s="7">
        <v>17</v>
      </c>
      <c r="P31" s="7">
        <v>3</v>
      </c>
      <c r="Q31" s="8">
        <v>1787</v>
      </c>
      <c r="R31" s="8">
        <v>7</v>
      </c>
      <c r="S31" s="7">
        <v>3.5</v>
      </c>
      <c r="T31" s="7">
        <v>3.33</v>
      </c>
      <c r="U31" s="7">
        <v>0.17</v>
      </c>
      <c r="V31" s="8">
        <v>15</v>
      </c>
      <c r="W31" s="8">
        <v>2.5</v>
      </c>
    </row>
    <row r="32" spans="1:23" ht="12.75">
      <c r="A32" s="7">
        <v>18</v>
      </c>
      <c r="B32" s="7"/>
      <c r="C32" s="6"/>
      <c r="D32" s="6" t="s">
        <v>144</v>
      </c>
      <c r="E32" s="6"/>
      <c r="F32" s="6" t="s">
        <v>14</v>
      </c>
      <c r="G32" s="8">
        <v>1827</v>
      </c>
      <c r="H32" s="8">
        <v>1827</v>
      </c>
      <c r="I32" s="8">
        <v>1827</v>
      </c>
      <c r="J32" s="6" t="s">
        <v>34</v>
      </c>
      <c r="K32" s="7">
        <v>3.5</v>
      </c>
      <c r="L32" s="7">
        <v>0</v>
      </c>
      <c r="M32" s="7">
        <v>24</v>
      </c>
      <c r="N32" s="7">
        <v>26.5</v>
      </c>
      <c r="O32" s="7">
        <v>14</v>
      </c>
      <c r="P32" s="7">
        <v>3</v>
      </c>
      <c r="Q32" s="8">
        <v>1707</v>
      </c>
      <c r="R32" s="8">
        <v>3</v>
      </c>
      <c r="S32" s="7">
        <v>0.5</v>
      </c>
      <c r="T32" s="7">
        <v>1.53</v>
      </c>
      <c r="U32" s="7">
        <v>-1.03</v>
      </c>
      <c r="V32" s="8">
        <v>15</v>
      </c>
      <c r="W32" s="8">
        <v>-15.4</v>
      </c>
    </row>
    <row r="33" spans="1:23" ht="12.75">
      <c r="A33" s="7">
        <v>19</v>
      </c>
      <c r="B33" s="7"/>
      <c r="C33" s="6"/>
      <c r="D33" s="6" t="s">
        <v>145</v>
      </c>
      <c r="E33" s="6" t="s">
        <v>135</v>
      </c>
      <c r="F33" s="6" t="s">
        <v>14</v>
      </c>
      <c r="G33" s="8">
        <v>1410</v>
      </c>
      <c r="H33" s="8">
        <v>1410</v>
      </c>
      <c r="I33" s="8">
        <v>1410</v>
      </c>
      <c r="J33" s="6" t="s">
        <v>19</v>
      </c>
      <c r="K33" s="7">
        <v>3.5</v>
      </c>
      <c r="L33" s="7">
        <v>0</v>
      </c>
      <c r="M33" s="7">
        <v>16</v>
      </c>
      <c r="N33" s="7">
        <v>17</v>
      </c>
      <c r="O33" s="7">
        <v>9</v>
      </c>
      <c r="P33" s="7">
        <v>3</v>
      </c>
      <c r="Q33" s="8">
        <v>1565</v>
      </c>
      <c r="R33" s="8">
        <v>5</v>
      </c>
      <c r="S33" s="7">
        <v>2.5</v>
      </c>
      <c r="T33" s="7">
        <v>1.29</v>
      </c>
      <c r="U33" s="7">
        <v>1.21</v>
      </c>
      <c r="V33" s="8">
        <v>30</v>
      </c>
      <c r="W33" s="8">
        <v>36.3</v>
      </c>
    </row>
    <row r="34" spans="1:23" ht="12.75">
      <c r="A34" s="7">
        <v>20</v>
      </c>
      <c r="B34" s="7"/>
      <c r="C34" s="6"/>
      <c r="D34" s="6" t="s">
        <v>146</v>
      </c>
      <c r="E34" s="6"/>
      <c r="F34" s="6" t="s">
        <v>14</v>
      </c>
      <c r="G34" s="8">
        <v>1863</v>
      </c>
      <c r="H34" s="8">
        <v>1863</v>
      </c>
      <c r="I34" s="8">
        <v>1863</v>
      </c>
      <c r="J34" s="6" t="s">
        <v>21</v>
      </c>
      <c r="K34" s="7">
        <v>3</v>
      </c>
      <c r="L34" s="7">
        <v>0</v>
      </c>
      <c r="M34" s="7">
        <v>23</v>
      </c>
      <c r="N34" s="7">
        <v>24.5</v>
      </c>
      <c r="O34" s="7">
        <v>15</v>
      </c>
      <c r="P34" s="7">
        <v>3</v>
      </c>
      <c r="Q34" s="8">
        <v>1698</v>
      </c>
      <c r="R34" s="8">
        <v>5</v>
      </c>
      <c r="S34" s="7">
        <v>3</v>
      </c>
      <c r="T34" s="7">
        <v>3.54</v>
      </c>
      <c r="U34" s="7">
        <v>-0.54</v>
      </c>
      <c r="V34" s="8">
        <v>15</v>
      </c>
      <c r="W34" s="8">
        <v>-8.1</v>
      </c>
    </row>
    <row r="35" spans="1:23" ht="12.75">
      <c r="A35" s="7">
        <v>21</v>
      </c>
      <c r="B35" s="7"/>
      <c r="C35" s="6"/>
      <c r="D35" s="6" t="s">
        <v>147</v>
      </c>
      <c r="E35" s="6"/>
      <c r="F35" s="6" t="s">
        <v>14</v>
      </c>
      <c r="G35" s="8">
        <v>1500</v>
      </c>
      <c r="H35" s="8">
        <v>0</v>
      </c>
      <c r="I35" s="8">
        <v>1500</v>
      </c>
      <c r="J35" s="6" t="s">
        <v>143</v>
      </c>
      <c r="K35" s="7">
        <v>3</v>
      </c>
      <c r="L35" s="7">
        <v>0</v>
      </c>
      <c r="M35" s="7">
        <v>22</v>
      </c>
      <c r="N35" s="7">
        <v>24</v>
      </c>
      <c r="O35" s="7">
        <v>13</v>
      </c>
      <c r="P35" s="7">
        <v>3</v>
      </c>
      <c r="Q35" s="8">
        <v>1657</v>
      </c>
      <c r="R35" s="8">
        <v>6</v>
      </c>
      <c r="S35" s="7">
        <v>3</v>
      </c>
      <c r="T35" s="7"/>
      <c r="U35" s="7"/>
      <c r="V35" s="8"/>
      <c r="W35" s="8"/>
    </row>
    <row r="36" spans="1:23" ht="12.75">
      <c r="A36" s="7">
        <v>22</v>
      </c>
      <c r="B36" s="7"/>
      <c r="C36" s="6"/>
      <c r="D36" s="6" t="s">
        <v>148</v>
      </c>
      <c r="E36" s="6" t="s">
        <v>149</v>
      </c>
      <c r="F36" s="6" t="s">
        <v>14</v>
      </c>
      <c r="G36" s="8">
        <v>1717</v>
      </c>
      <c r="H36" s="8">
        <v>1717</v>
      </c>
      <c r="I36" s="8">
        <v>1717</v>
      </c>
      <c r="J36" s="6" t="s">
        <v>30</v>
      </c>
      <c r="K36" s="7">
        <v>3</v>
      </c>
      <c r="L36" s="7">
        <v>0</v>
      </c>
      <c r="M36" s="7">
        <v>21.5</v>
      </c>
      <c r="N36" s="7">
        <v>23.5</v>
      </c>
      <c r="O36" s="7">
        <v>14</v>
      </c>
      <c r="P36" s="7">
        <v>3</v>
      </c>
      <c r="Q36" s="8">
        <v>1481</v>
      </c>
      <c r="R36" s="8">
        <v>2</v>
      </c>
      <c r="S36" s="7">
        <v>1</v>
      </c>
      <c r="T36" s="7">
        <v>1.18</v>
      </c>
      <c r="U36" s="7">
        <v>-0.18</v>
      </c>
      <c r="V36" s="8">
        <v>30</v>
      </c>
      <c r="W36" s="8">
        <v>-5.4</v>
      </c>
    </row>
    <row r="37" spans="1:23" ht="12.75">
      <c r="A37" s="7">
        <v>23</v>
      </c>
      <c r="B37" s="7"/>
      <c r="C37" s="6"/>
      <c r="D37" s="6" t="s">
        <v>51</v>
      </c>
      <c r="E37" s="6" t="s">
        <v>134</v>
      </c>
      <c r="F37" s="6" t="s">
        <v>14</v>
      </c>
      <c r="G37" s="8">
        <v>1650</v>
      </c>
      <c r="H37" s="8">
        <v>1650</v>
      </c>
      <c r="I37" s="8">
        <v>1650</v>
      </c>
      <c r="J37" s="6" t="s">
        <v>37</v>
      </c>
      <c r="K37" s="7">
        <v>3</v>
      </c>
      <c r="L37" s="7">
        <v>0</v>
      </c>
      <c r="M37" s="7">
        <v>19</v>
      </c>
      <c r="N37" s="7">
        <v>20</v>
      </c>
      <c r="O37" s="7">
        <v>10</v>
      </c>
      <c r="P37" s="7">
        <v>3</v>
      </c>
      <c r="Q37" s="8">
        <v>1534</v>
      </c>
      <c r="R37" s="8">
        <v>4</v>
      </c>
      <c r="S37" s="7">
        <v>2</v>
      </c>
      <c r="T37" s="7">
        <v>1.63</v>
      </c>
      <c r="U37" s="7">
        <v>0.37</v>
      </c>
      <c r="V37" s="8">
        <v>15</v>
      </c>
      <c r="W37" s="8">
        <v>5.6</v>
      </c>
    </row>
    <row r="38" spans="1:23" ht="12.75">
      <c r="A38" s="7">
        <v>24</v>
      </c>
      <c r="B38" s="7"/>
      <c r="C38" s="6"/>
      <c r="D38" s="6" t="s">
        <v>150</v>
      </c>
      <c r="E38" s="6"/>
      <c r="F38" s="6" t="s">
        <v>14</v>
      </c>
      <c r="G38" s="8">
        <v>1585</v>
      </c>
      <c r="H38" s="8">
        <v>1585</v>
      </c>
      <c r="I38" s="8">
        <v>1585</v>
      </c>
      <c r="J38" s="6" t="s">
        <v>143</v>
      </c>
      <c r="K38" s="7">
        <v>2.5</v>
      </c>
      <c r="L38" s="7">
        <v>0</v>
      </c>
      <c r="M38" s="7">
        <v>23.5</v>
      </c>
      <c r="N38" s="7">
        <v>25.5</v>
      </c>
      <c r="O38" s="7">
        <v>12</v>
      </c>
      <c r="P38" s="7">
        <v>2</v>
      </c>
      <c r="Q38" s="8">
        <v>1631</v>
      </c>
      <c r="R38" s="8">
        <v>5</v>
      </c>
      <c r="S38" s="7">
        <v>2.5</v>
      </c>
      <c r="T38" s="7">
        <v>1.92</v>
      </c>
      <c r="U38" s="7">
        <v>0.58</v>
      </c>
      <c r="V38" s="8">
        <v>30</v>
      </c>
      <c r="W38" s="8">
        <v>17.4</v>
      </c>
    </row>
    <row r="39" spans="1:23" ht="12.75">
      <c r="A39" s="7">
        <v>25</v>
      </c>
      <c r="B39" s="7"/>
      <c r="C39" s="6"/>
      <c r="D39" s="6" t="s">
        <v>95</v>
      </c>
      <c r="E39" s="6"/>
      <c r="F39" s="6" t="s">
        <v>14</v>
      </c>
      <c r="G39" s="8">
        <v>1881</v>
      </c>
      <c r="H39" s="8">
        <v>0</v>
      </c>
      <c r="I39" s="8">
        <v>1881</v>
      </c>
      <c r="J39" s="6" t="s">
        <v>89</v>
      </c>
      <c r="K39" s="7">
        <v>2.5</v>
      </c>
      <c r="L39" s="7">
        <v>0</v>
      </c>
      <c r="M39" s="7">
        <v>22.5</v>
      </c>
      <c r="N39" s="7">
        <v>25</v>
      </c>
      <c r="O39" s="7">
        <v>11.5</v>
      </c>
      <c r="P39" s="7">
        <v>2</v>
      </c>
      <c r="Q39" s="8">
        <v>1586</v>
      </c>
      <c r="R39" s="8">
        <v>5</v>
      </c>
      <c r="S39" s="7">
        <v>1.5</v>
      </c>
      <c r="T39" s="7"/>
      <c r="U39" s="7"/>
      <c r="V39" s="8"/>
      <c r="W39" s="8"/>
    </row>
    <row r="40" spans="1:23" ht="12.75">
      <c r="A40" s="7">
        <v>26</v>
      </c>
      <c r="B40" s="7"/>
      <c r="C40" s="6"/>
      <c r="D40" s="6" t="s">
        <v>54</v>
      </c>
      <c r="E40" s="6" t="s">
        <v>134</v>
      </c>
      <c r="F40" s="6" t="s">
        <v>14</v>
      </c>
      <c r="G40" s="8">
        <v>1650</v>
      </c>
      <c r="H40" s="8">
        <v>1650</v>
      </c>
      <c r="I40" s="8">
        <v>1650</v>
      </c>
      <c r="J40" s="6" t="s">
        <v>37</v>
      </c>
      <c r="K40" s="7">
        <v>2.5</v>
      </c>
      <c r="L40" s="7">
        <v>0</v>
      </c>
      <c r="M40" s="7">
        <v>20.5</v>
      </c>
      <c r="N40" s="7">
        <v>22</v>
      </c>
      <c r="O40" s="7">
        <v>11.5</v>
      </c>
      <c r="P40" s="7">
        <v>2</v>
      </c>
      <c r="Q40" s="8">
        <v>1538</v>
      </c>
      <c r="R40" s="8">
        <v>5</v>
      </c>
      <c r="S40" s="7">
        <v>1</v>
      </c>
      <c r="T40" s="7">
        <v>2.16</v>
      </c>
      <c r="U40" s="7">
        <v>-1.16</v>
      </c>
      <c r="V40" s="8">
        <v>15</v>
      </c>
      <c r="W40" s="8">
        <v>-17.4</v>
      </c>
    </row>
    <row r="41" spans="1:23" ht="12.75">
      <c r="A41" s="7">
        <v>27</v>
      </c>
      <c r="B41" s="7"/>
      <c r="C41" s="6"/>
      <c r="D41" s="6" t="s">
        <v>151</v>
      </c>
      <c r="E41" s="6" t="s">
        <v>134</v>
      </c>
      <c r="F41" s="6" t="s">
        <v>14</v>
      </c>
      <c r="G41" s="8">
        <v>1552</v>
      </c>
      <c r="H41" s="8">
        <v>1552</v>
      </c>
      <c r="I41" s="8">
        <v>1552</v>
      </c>
      <c r="J41" s="6" t="s">
        <v>19</v>
      </c>
      <c r="K41" s="7">
        <v>2.5</v>
      </c>
      <c r="L41" s="7">
        <v>0</v>
      </c>
      <c r="M41" s="7">
        <v>17</v>
      </c>
      <c r="N41" s="7">
        <v>19</v>
      </c>
      <c r="O41" s="7">
        <v>7</v>
      </c>
      <c r="P41" s="7">
        <v>2</v>
      </c>
      <c r="Q41" s="8">
        <v>1365</v>
      </c>
      <c r="R41" s="8">
        <v>3</v>
      </c>
      <c r="S41" s="7">
        <v>1</v>
      </c>
      <c r="T41" s="7">
        <v>1.21</v>
      </c>
      <c r="U41" s="7">
        <v>-0.21</v>
      </c>
      <c r="V41" s="8">
        <v>15</v>
      </c>
      <c r="W41" s="8">
        <v>-3.2</v>
      </c>
    </row>
    <row r="42" spans="1:23" ht="12.75">
      <c r="A42" s="7">
        <v>28</v>
      </c>
      <c r="B42" s="7"/>
      <c r="C42" s="6"/>
      <c r="D42" s="6" t="s">
        <v>152</v>
      </c>
      <c r="E42" s="6" t="s">
        <v>153</v>
      </c>
      <c r="F42" s="6" t="s">
        <v>14</v>
      </c>
      <c r="G42" s="8">
        <v>1052</v>
      </c>
      <c r="H42" s="8">
        <v>0</v>
      </c>
      <c r="I42" s="8">
        <v>1052</v>
      </c>
      <c r="J42" s="6" t="s">
        <v>154</v>
      </c>
      <c r="K42" s="7">
        <v>2.5</v>
      </c>
      <c r="L42" s="7">
        <v>0</v>
      </c>
      <c r="M42" s="7">
        <v>16.5</v>
      </c>
      <c r="N42" s="7">
        <v>18</v>
      </c>
      <c r="O42" s="7">
        <v>9</v>
      </c>
      <c r="P42" s="7">
        <v>2</v>
      </c>
      <c r="Q42" s="8">
        <v>1547</v>
      </c>
      <c r="R42" s="8">
        <v>5</v>
      </c>
      <c r="S42" s="7">
        <v>2.5</v>
      </c>
      <c r="T42" s="7"/>
      <c r="U42" s="7"/>
      <c r="V42" s="8"/>
      <c r="W42" s="8"/>
    </row>
    <row r="43" spans="1:23" ht="12.75">
      <c r="A43" s="7">
        <v>29</v>
      </c>
      <c r="B43" s="7"/>
      <c r="C43" s="6"/>
      <c r="D43" s="6" t="s">
        <v>155</v>
      </c>
      <c r="E43" s="6" t="s">
        <v>134</v>
      </c>
      <c r="F43" s="6" t="s">
        <v>14</v>
      </c>
      <c r="G43" s="8">
        <v>1521</v>
      </c>
      <c r="H43" s="8">
        <v>1521</v>
      </c>
      <c r="I43" s="8">
        <v>1521</v>
      </c>
      <c r="J43" s="6" t="s">
        <v>19</v>
      </c>
      <c r="K43" s="7">
        <v>2</v>
      </c>
      <c r="L43" s="7">
        <v>0</v>
      </c>
      <c r="M43" s="7">
        <v>19.5</v>
      </c>
      <c r="N43" s="7">
        <v>21</v>
      </c>
      <c r="O43" s="7">
        <v>8</v>
      </c>
      <c r="P43" s="7">
        <v>2</v>
      </c>
      <c r="Q43" s="8">
        <v>1533</v>
      </c>
      <c r="R43" s="8">
        <v>5</v>
      </c>
      <c r="S43" s="7">
        <v>2</v>
      </c>
      <c r="T43" s="7">
        <v>1.55</v>
      </c>
      <c r="U43" s="7">
        <v>0.45</v>
      </c>
      <c r="V43" s="8">
        <v>15</v>
      </c>
      <c r="W43" s="8">
        <v>6.8</v>
      </c>
    </row>
    <row r="44" spans="1:23" ht="12.75">
      <c r="A44" s="7">
        <v>30</v>
      </c>
      <c r="B44" s="7"/>
      <c r="C44" s="6"/>
      <c r="D44" s="6" t="s">
        <v>156</v>
      </c>
      <c r="E44" s="6" t="s">
        <v>134</v>
      </c>
      <c r="F44" s="6" t="s">
        <v>14</v>
      </c>
      <c r="G44" s="8">
        <v>1401</v>
      </c>
      <c r="H44" s="8">
        <v>1401</v>
      </c>
      <c r="I44" s="8">
        <v>1401</v>
      </c>
      <c r="J44" s="6" t="s">
        <v>53</v>
      </c>
      <c r="K44" s="7">
        <v>2</v>
      </c>
      <c r="L44" s="7">
        <v>0</v>
      </c>
      <c r="M44" s="7">
        <v>18</v>
      </c>
      <c r="N44" s="7">
        <v>19.5</v>
      </c>
      <c r="O44" s="7">
        <v>5</v>
      </c>
      <c r="P44" s="7">
        <v>2</v>
      </c>
      <c r="Q44" s="8">
        <v>1240</v>
      </c>
      <c r="R44" s="8">
        <v>6</v>
      </c>
      <c r="S44" s="7">
        <v>1</v>
      </c>
      <c r="T44" s="7">
        <v>2.2</v>
      </c>
      <c r="U44" s="7">
        <v>-1.2</v>
      </c>
      <c r="V44" s="8">
        <v>15</v>
      </c>
      <c r="W44" s="8">
        <v>-18</v>
      </c>
    </row>
    <row r="45" spans="1:23" ht="12.75">
      <c r="A45" s="7">
        <v>31</v>
      </c>
      <c r="B45" s="7"/>
      <c r="C45" s="6"/>
      <c r="D45" s="6" t="s">
        <v>157</v>
      </c>
      <c r="E45" s="6" t="s">
        <v>134</v>
      </c>
      <c r="F45" s="6" t="s">
        <v>14</v>
      </c>
      <c r="G45" s="8">
        <v>1247</v>
      </c>
      <c r="H45" s="8">
        <v>1247</v>
      </c>
      <c r="I45" s="8">
        <v>1247</v>
      </c>
      <c r="J45" s="6" t="s">
        <v>37</v>
      </c>
      <c r="K45" s="7">
        <v>2</v>
      </c>
      <c r="L45" s="7">
        <v>0</v>
      </c>
      <c r="M45" s="7">
        <v>16.5</v>
      </c>
      <c r="N45" s="7">
        <v>17.5</v>
      </c>
      <c r="O45" s="7">
        <v>6</v>
      </c>
      <c r="P45" s="7">
        <v>1</v>
      </c>
      <c r="Q45" s="8">
        <v>1336</v>
      </c>
      <c r="R45" s="8">
        <v>4</v>
      </c>
      <c r="S45" s="7">
        <v>1</v>
      </c>
      <c r="T45" s="7">
        <v>0.68</v>
      </c>
      <c r="U45" s="7">
        <v>0.32</v>
      </c>
      <c r="V45" s="8">
        <v>15</v>
      </c>
      <c r="W45" s="8">
        <v>4.8</v>
      </c>
    </row>
    <row r="46" spans="1:23" ht="12.75">
      <c r="A46" s="7">
        <v>32</v>
      </c>
      <c r="B46" s="7"/>
      <c r="C46" s="6"/>
      <c r="D46" s="6" t="s">
        <v>158</v>
      </c>
      <c r="E46" s="6" t="s">
        <v>134</v>
      </c>
      <c r="F46" s="6" t="s">
        <v>14</v>
      </c>
      <c r="G46" s="8">
        <v>1642</v>
      </c>
      <c r="H46" s="8">
        <v>1642</v>
      </c>
      <c r="I46" s="8">
        <v>1642</v>
      </c>
      <c r="J46" s="6" t="s">
        <v>53</v>
      </c>
      <c r="K46" s="7">
        <v>1.5</v>
      </c>
      <c r="L46" s="7">
        <v>0.5</v>
      </c>
      <c r="M46" s="7">
        <v>19</v>
      </c>
      <c r="N46" s="7">
        <v>20.5</v>
      </c>
      <c r="O46" s="7">
        <v>6.5</v>
      </c>
      <c r="P46" s="7">
        <v>1</v>
      </c>
      <c r="Q46" s="8">
        <v>1358</v>
      </c>
      <c r="R46" s="8">
        <v>6</v>
      </c>
      <c r="S46" s="7">
        <v>1.5</v>
      </c>
      <c r="T46" s="7">
        <v>2.76</v>
      </c>
      <c r="U46" s="7">
        <v>-1.26</v>
      </c>
      <c r="V46" s="8">
        <v>15</v>
      </c>
      <c r="W46" s="8">
        <v>-18.9</v>
      </c>
    </row>
    <row r="47" spans="1:23" ht="12.75">
      <c r="A47" s="7">
        <v>33</v>
      </c>
      <c r="B47" s="7"/>
      <c r="C47" s="6"/>
      <c r="D47" s="6" t="s">
        <v>159</v>
      </c>
      <c r="E47" s="6" t="s">
        <v>134</v>
      </c>
      <c r="F47" s="6" t="s">
        <v>14</v>
      </c>
      <c r="G47" s="8">
        <v>1493</v>
      </c>
      <c r="H47" s="8">
        <v>1493</v>
      </c>
      <c r="I47" s="8">
        <v>1493</v>
      </c>
      <c r="J47" s="6" t="s">
        <v>19</v>
      </c>
      <c r="K47" s="7">
        <v>1.5</v>
      </c>
      <c r="L47" s="7">
        <v>0.5</v>
      </c>
      <c r="M47" s="7">
        <v>17.5</v>
      </c>
      <c r="N47" s="7">
        <v>19</v>
      </c>
      <c r="O47" s="7">
        <v>2.5</v>
      </c>
      <c r="P47" s="7">
        <v>0</v>
      </c>
      <c r="Q47" s="8">
        <v>1110</v>
      </c>
      <c r="R47" s="8">
        <v>4</v>
      </c>
      <c r="S47" s="7">
        <v>0.5</v>
      </c>
      <c r="T47" s="7">
        <v>1.55</v>
      </c>
      <c r="U47" s="7">
        <v>-1.05</v>
      </c>
      <c r="V47" s="8">
        <v>15</v>
      </c>
      <c r="W47" s="8">
        <v>-15.8</v>
      </c>
    </row>
    <row r="48" spans="1:23" ht="12.75">
      <c r="A48" s="7">
        <v>34</v>
      </c>
      <c r="B48" s="7"/>
      <c r="C48" s="6"/>
      <c r="D48" s="6" t="s">
        <v>160</v>
      </c>
      <c r="E48" s="6" t="s">
        <v>149</v>
      </c>
      <c r="F48" s="6" t="s">
        <v>14</v>
      </c>
      <c r="G48" s="8">
        <v>1591</v>
      </c>
      <c r="H48" s="8">
        <v>1591</v>
      </c>
      <c r="I48" s="8">
        <v>1591</v>
      </c>
      <c r="J48" s="6" t="s">
        <v>89</v>
      </c>
      <c r="K48" s="7">
        <v>1</v>
      </c>
      <c r="L48" s="7">
        <v>0</v>
      </c>
      <c r="M48" s="7">
        <v>22</v>
      </c>
      <c r="N48" s="7">
        <v>24</v>
      </c>
      <c r="O48" s="7">
        <v>6</v>
      </c>
      <c r="P48" s="7">
        <v>1</v>
      </c>
      <c r="Q48" s="8">
        <v>1537</v>
      </c>
      <c r="R48" s="8">
        <v>3</v>
      </c>
      <c r="S48" s="7">
        <v>1</v>
      </c>
      <c r="T48" s="7">
        <v>1.21</v>
      </c>
      <c r="U48" s="7">
        <v>-0.21</v>
      </c>
      <c r="V48" s="8">
        <v>15</v>
      </c>
      <c r="W48" s="8">
        <v>-3.2</v>
      </c>
    </row>
    <row r="50" ht="12.75">
      <c r="A50" s="1" t="s">
        <v>72</v>
      </c>
    </row>
    <row r="51" ht="12.75">
      <c r="A51" s="4" t="s">
        <v>73</v>
      </c>
    </row>
    <row r="52" ht="12.75">
      <c r="A52" s="4" t="s">
        <v>74</v>
      </c>
    </row>
    <row r="53" ht="12.75">
      <c r="A53" s="4" t="s">
        <v>75</v>
      </c>
    </row>
    <row r="54" ht="12.75">
      <c r="A54" s="4" t="s">
        <v>161</v>
      </c>
    </row>
    <row r="55" ht="12.75">
      <c r="A55" s="4" t="s">
        <v>162</v>
      </c>
    </row>
    <row r="57" ht="12.75">
      <c r="A57" s="3" t="s">
        <v>163</v>
      </c>
    </row>
    <row r="58" ht="12.75">
      <c r="A58" s="2" t="s">
        <v>77</v>
      </c>
    </row>
  </sheetData>
  <sheetProtection/>
  <hyperlinks>
    <hyperlink ref="A1:W1" r:id="rId1" display="Da base de dados do torneio do Chess-Results http://chess-results.com"/>
    <hyperlink ref="A57:W57" r:id="rId2" display="http://chess-results.com/tnr65596.aspx?lan=10"/>
    <hyperlink ref="A58:W58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421875" style="0" customWidth="1"/>
    <col min="2" max="2" width="0" style="0" hidden="1" customWidth="1"/>
    <col min="3" max="3" width="27.28125" style="0" customWidth="1"/>
    <col min="4" max="4" width="4.57421875" style="0" customWidth="1"/>
    <col min="5" max="5" width="4.7109375" style="0" customWidth="1"/>
    <col min="6" max="6" width="18.8515625" style="0" customWidth="1"/>
    <col min="7" max="7" width="4.00390625" style="0" customWidth="1"/>
    <col min="8" max="10" width="5.57421875" style="0" customWidth="1"/>
  </cols>
  <sheetData>
    <row r="1" ht="19.5" customHeight="1">
      <c r="A1" s="2" t="s">
        <v>0</v>
      </c>
    </row>
    <row r="3" ht="12.75">
      <c r="A3" s="1" t="s">
        <v>165</v>
      </c>
    </row>
    <row r="4" ht="12.75">
      <c r="A4" s="5" t="s">
        <v>166</v>
      </c>
    </row>
    <row r="6" ht="12.75">
      <c r="A6" s="1" t="s">
        <v>3</v>
      </c>
    </row>
    <row r="7" spans="1:10" ht="12.75">
      <c r="A7" s="10" t="s">
        <v>4</v>
      </c>
      <c r="B7" s="9"/>
      <c r="C7" s="9" t="s">
        <v>5</v>
      </c>
      <c r="D7" s="9" t="s">
        <v>6</v>
      </c>
      <c r="E7" s="11" t="s">
        <v>7</v>
      </c>
      <c r="F7" s="9" t="s">
        <v>8</v>
      </c>
      <c r="G7" s="10" t="s">
        <v>9</v>
      </c>
      <c r="H7" s="10" t="s">
        <v>10</v>
      </c>
      <c r="I7" s="10" t="s">
        <v>11</v>
      </c>
      <c r="J7" s="10" t="s">
        <v>12</v>
      </c>
    </row>
    <row r="8" spans="1:10" ht="12.75">
      <c r="A8" s="7">
        <v>1</v>
      </c>
      <c r="B8" s="6"/>
      <c r="C8" s="6" t="s">
        <v>138</v>
      </c>
      <c r="D8" s="6" t="s">
        <v>14</v>
      </c>
      <c r="E8" s="8">
        <v>1899</v>
      </c>
      <c r="F8" s="6" t="s">
        <v>19</v>
      </c>
      <c r="G8" s="7">
        <v>6</v>
      </c>
      <c r="H8" s="7">
        <v>0.5</v>
      </c>
      <c r="I8" s="7">
        <v>24.5</v>
      </c>
      <c r="J8" s="7">
        <v>26.5</v>
      </c>
    </row>
    <row r="9" spans="1:10" ht="12.75">
      <c r="A9" s="7">
        <v>2</v>
      </c>
      <c r="B9" s="6"/>
      <c r="C9" s="6" t="s">
        <v>167</v>
      </c>
      <c r="D9" s="6" t="s">
        <v>14</v>
      </c>
      <c r="E9" s="8">
        <v>1892</v>
      </c>
      <c r="F9" s="6" t="s">
        <v>44</v>
      </c>
      <c r="G9" s="7">
        <v>6</v>
      </c>
      <c r="H9" s="7">
        <v>0.5</v>
      </c>
      <c r="I9" s="7">
        <v>24</v>
      </c>
      <c r="J9" s="7">
        <v>26</v>
      </c>
    </row>
    <row r="10" spans="1:10" ht="12.75">
      <c r="A10" s="7">
        <v>3</v>
      </c>
      <c r="B10" s="6"/>
      <c r="C10" s="6" t="s">
        <v>168</v>
      </c>
      <c r="D10" s="6" t="s">
        <v>14</v>
      </c>
      <c r="E10" s="8">
        <v>1973</v>
      </c>
      <c r="F10" s="6" t="s">
        <v>169</v>
      </c>
      <c r="G10" s="7">
        <v>5</v>
      </c>
      <c r="H10" s="7">
        <v>0</v>
      </c>
      <c r="I10" s="7">
        <v>26</v>
      </c>
      <c r="J10" s="7">
        <v>28</v>
      </c>
    </row>
    <row r="11" spans="1:10" ht="12.75">
      <c r="A11" s="7">
        <v>4</v>
      </c>
      <c r="B11" s="6"/>
      <c r="C11" s="6" t="s">
        <v>144</v>
      </c>
      <c r="D11" s="6" t="s">
        <v>14</v>
      </c>
      <c r="E11" s="8">
        <v>1848</v>
      </c>
      <c r="F11" s="6" t="s">
        <v>34</v>
      </c>
      <c r="G11" s="7">
        <v>4.5</v>
      </c>
      <c r="H11" s="7">
        <v>0</v>
      </c>
      <c r="I11" s="7">
        <v>25</v>
      </c>
      <c r="J11" s="7">
        <v>27</v>
      </c>
    </row>
    <row r="12" spans="1:10" ht="12.75">
      <c r="A12" s="7">
        <v>5</v>
      </c>
      <c r="B12" s="6"/>
      <c r="C12" s="6" t="s">
        <v>170</v>
      </c>
      <c r="D12" s="6" t="s">
        <v>14</v>
      </c>
      <c r="E12" s="8">
        <v>1575</v>
      </c>
      <c r="F12" s="6" t="s">
        <v>44</v>
      </c>
      <c r="G12" s="7">
        <v>3.5</v>
      </c>
      <c r="H12" s="7">
        <v>0</v>
      </c>
      <c r="I12" s="7">
        <v>25.5</v>
      </c>
      <c r="J12" s="7">
        <v>27.5</v>
      </c>
    </row>
    <row r="13" spans="1:10" ht="12.75">
      <c r="A13" s="7">
        <v>6</v>
      </c>
      <c r="B13" s="6"/>
      <c r="C13" s="6" t="s">
        <v>171</v>
      </c>
      <c r="D13" s="6" t="s">
        <v>14</v>
      </c>
      <c r="E13" s="8">
        <v>1829</v>
      </c>
      <c r="F13" s="6" t="s">
        <v>130</v>
      </c>
      <c r="G13" s="7">
        <v>3</v>
      </c>
      <c r="H13" s="7">
        <v>1</v>
      </c>
      <c r="I13" s="7">
        <v>28</v>
      </c>
      <c r="J13" s="7">
        <v>30</v>
      </c>
    </row>
    <row r="14" spans="1:10" ht="12.75">
      <c r="A14" s="7">
        <v>7</v>
      </c>
      <c r="B14" s="6"/>
      <c r="C14" s="6" t="s">
        <v>172</v>
      </c>
      <c r="D14" s="6" t="s">
        <v>14</v>
      </c>
      <c r="E14" s="8">
        <v>1490</v>
      </c>
      <c r="F14" s="6" t="s">
        <v>19</v>
      </c>
      <c r="G14" s="7">
        <v>3</v>
      </c>
      <c r="H14" s="7">
        <v>0</v>
      </c>
      <c r="I14" s="7">
        <v>18.5</v>
      </c>
      <c r="J14" s="7">
        <v>20.5</v>
      </c>
    </row>
    <row r="15" spans="1:10" ht="12.75">
      <c r="A15" s="7">
        <v>8</v>
      </c>
      <c r="B15" s="6"/>
      <c r="C15" s="6" t="s">
        <v>173</v>
      </c>
      <c r="D15" s="6" t="s">
        <v>14</v>
      </c>
      <c r="E15" s="8">
        <v>1551</v>
      </c>
      <c r="F15" s="6" t="s">
        <v>169</v>
      </c>
      <c r="G15" s="7">
        <v>2.5</v>
      </c>
      <c r="H15" s="7">
        <v>0.5</v>
      </c>
      <c r="I15" s="7">
        <v>20</v>
      </c>
      <c r="J15" s="7">
        <v>22</v>
      </c>
    </row>
    <row r="16" spans="1:10" ht="12.75">
      <c r="A16" s="7">
        <v>9</v>
      </c>
      <c r="B16" s="6"/>
      <c r="C16" s="6" t="s">
        <v>174</v>
      </c>
      <c r="D16" s="6" t="s">
        <v>14</v>
      </c>
      <c r="E16" s="8">
        <v>1391</v>
      </c>
      <c r="F16" s="6" t="s">
        <v>175</v>
      </c>
      <c r="G16" s="7">
        <v>2.5</v>
      </c>
      <c r="H16" s="7">
        <v>0.5</v>
      </c>
      <c r="I16" s="7">
        <v>17.5</v>
      </c>
      <c r="J16" s="7">
        <v>19.5</v>
      </c>
    </row>
    <row r="17" spans="1:10" ht="12.75">
      <c r="A17" s="7">
        <v>10</v>
      </c>
      <c r="B17" s="6"/>
      <c r="C17" s="6" t="s">
        <v>176</v>
      </c>
      <c r="D17" s="6" t="s">
        <v>14</v>
      </c>
      <c r="E17" s="8">
        <v>1734</v>
      </c>
      <c r="F17" s="6" t="s">
        <v>169</v>
      </c>
      <c r="G17" s="7">
        <v>2</v>
      </c>
      <c r="H17" s="7">
        <v>0</v>
      </c>
      <c r="I17" s="7">
        <v>25</v>
      </c>
      <c r="J17" s="7">
        <v>27</v>
      </c>
    </row>
    <row r="18" spans="1:10" ht="12.75">
      <c r="A18" s="7">
        <v>11</v>
      </c>
      <c r="B18" s="6"/>
      <c r="C18" s="6" t="s">
        <v>177</v>
      </c>
      <c r="D18" s="6" t="s">
        <v>14</v>
      </c>
      <c r="E18" s="8">
        <v>1500</v>
      </c>
      <c r="F18" s="6" t="s">
        <v>169</v>
      </c>
      <c r="G18" s="7">
        <v>2</v>
      </c>
      <c r="H18" s="7">
        <v>0</v>
      </c>
      <c r="I18" s="7">
        <v>18</v>
      </c>
      <c r="J18" s="7">
        <v>20</v>
      </c>
    </row>
    <row r="19" spans="1:10" ht="12.75">
      <c r="A19" s="7">
        <v>12</v>
      </c>
      <c r="B19" s="6"/>
      <c r="C19" s="6" t="s">
        <v>159</v>
      </c>
      <c r="D19" s="6" t="s">
        <v>14</v>
      </c>
      <c r="E19" s="8">
        <v>1480</v>
      </c>
      <c r="F19" s="6" t="s">
        <v>19</v>
      </c>
      <c r="G19" s="7">
        <v>2</v>
      </c>
      <c r="H19" s="7">
        <v>0</v>
      </c>
      <c r="I19" s="7">
        <v>18</v>
      </c>
      <c r="J19" s="7">
        <v>20</v>
      </c>
    </row>
    <row r="21" ht="12.75">
      <c r="A21" s="1" t="s">
        <v>72</v>
      </c>
    </row>
    <row r="22" ht="12.75">
      <c r="A22" s="4" t="s">
        <v>73</v>
      </c>
    </row>
    <row r="23" ht="12.75">
      <c r="A23" s="4" t="s">
        <v>74</v>
      </c>
    </row>
    <row r="24" ht="12.75">
      <c r="A24" s="4" t="s">
        <v>75</v>
      </c>
    </row>
    <row r="26" ht="12.75">
      <c r="A26" s="3" t="s">
        <v>178</v>
      </c>
    </row>
    <row r="27" ht="12.75">
      <c r="A27" s="2" t="s">
        <v>77</v>
      </c>
    </row>
  </sheetData>
  <sheetProtection/>
  <hyperlinks>
    <hyperlink ref="A1:J1" r:id="rId1" display="Da base de dados do torneio do Chess-Results http://chess-results.com"/>
    <hyperlink ref="A26:J26" r:id="rId2" display="http://chess-results.com/tnr67634.aspx?lan=10"/>
    <hyperlink ref="A27:J27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2" sqref="D2:F5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9.7109375" style="0" customWidth="1"/>
    <col min="4" max="4" width="4.57421875" style="0" customWidth="1"/>
    <col min="5" max="5" width="4.7109375" style="0" customWidth="1"/>
    <col min="6" max="6" width="26.7109375" style="0" customWidth="1"/>
    <col min="7" max="12" width="5.28125" style="0" customWidth="1"/>
    <col min="13" max="13" width="4.421875" style="0" customWidth="1"/>
    <col min="14" max="14" width="4.8515625" style="0" bestFit="1" customWidth="1"/>
    <col min="15" max="15" width="5.7109375" style="30" bestFit="1" customWidth="1"/>
    <col min="16" max="16" width="6.140625" style="30" bestFit="1" customWidth="1"/>
    <col min="17" max="17" width="5.57421875" style="0" bestFit="1" customWidth="1"/>
  </cols>
  <sheetData>
    <row r="1" ht="19.5" customHeight="1">
      <c r="A1" s="2" t="s">
        <v>78</v>
      </c>
    </row>
    <row r="2" spans="1:6" ht="12.75">
      <c r="A2" s="1">
        <v>1</v>
      </c>
      <c r="C2" t="s">
        <v>58</v>
      </c>
      <c r="D2" s="48">
        <v>5</v>
      </c>
      <c r="F2" s="49" t="s">
        <v>182</v>
      </c>
    </row>
    <row r="3" spans="1:6" ht="12.75">
      <c r="A3" s="1">
        <v>2</v>
      </c>
      <c r="C3" t="s">
        <v>80</v>
      </c>
      <c r="D3" s="48">
        <v>6</v>
      </c>
      <c r="F3" s="49" t="s">
        <v>185</v>
      </c>
    </row>
    <row r="4" spans="1:6" ht="12.75">
      <c r="A4" s="1">
        <v>3</v>
      </c>
      <c r="C4" t="s">
        <v>81</v>
      </c>
      <c r="D4" s="48">
        <v>7</v>
      </c>
      <c r="F4" s="49" t="s">
        <v>184</v>
      </c>
    </row>
    <row r="5" spans="1:6" ht="12.75">
      <c r="A5">
        <v>4</v>
      </c>
      <c r="C5" t="s">
        <v>82</v>
      </c>
      <c r="D5" s="48">
        <v>8</v>
      </c>
      <c r="F5" s="49" t="s">
        <v>183</v>
      </c>
    </row>
    <row r="6" ht="12.75">
      <c r="A6" s="1"/>
    </row>
    <row r="7" spans="1:17" ht="12.75">
      <c r="A7" s="26" t="s">
        <v>4</v>
      </c>
      <c r="B7" s="27"/>
      <c r="C7" s="9" t="s">
        <v>5</v>
      </c>
      <c r="D7" s="9" t="s">
        <v>6</v>
      </c>
      <c r="E7" s="11" t="s">
        <v>7</v>
      </c>
      <c r="F7" s="44" t="s">
        <v>8</v>
      </c>
      <c r="G7" s="26">
        <v>1</v>
      </c>
      <c r="H7" s="26" t="s">
        <v>9</v>
      </c>
      <c r="I7" s="26">
        <v>2</v>
      </c>
      <c r="J7" s="26" t="s">
        <v>9</v>
      </c>
      <c r="K7" s="26">
        <v>3</v>
      </c>
      <c r="L7" s="26" t="s">
        <v>9</v>
      </c>
      <c r="M7" s="45">
        <v>4</v>
      </c>
      <c r="N7" s="46" t="s">
        <v>9</v>
      </c>
      <c r="O7" s="26" t="s">
        <v>179</v>
      </c>
      <c r="P7" s="34" t="s">
        <v>180</v>
      </c>
      <c r="Q7" s="26" t="s">
        <v>181</v>
      </c>
    </row>
    <row r="8" spans="1:17" ht="12.75">
      <c r="A8" s="33">
        <v>1</v>
      </c>
      <c r="B8" s="17" t="s">
        <v>16</v>
      </c>
      <c r="C8" s="17" t="s">
        <v>17</v>
      </c>
      <c r="D8" s="17" t="s">
        <v>14</v>
      </c>
      <c r="E8" s="18">
        <v>2015</v>
      </c>
      <c r="F8" s="17" t="s">
        <v>15</v>
      </c>
      <c r="G8" s="42">
        <v>2</v>
      </c>
      <c r="H8" s="42">
        <v>6</v>
      </c>
      <c r="I8" s="14">
        <v>3</v>
      </c>
      <c r="J8" s="14">
        <v>5</v>
      </c>
      <c r="K8" s="39">
        <v>5</v>
      </c>
      <c r="L8" s="39">
        <v>4.5</v>
      </c>
      <c r="M8" s="15"/>
      <c r="N8" s="15"/>
      <c r="O8" s="31">
        <v>3</v>
      </c>
      <c r="P8" s="47">
        <f>(G8+I8+K8+M8)+(3-O8)*100</f>
        <v>10</v>
      </c>
      <c r="Q8" s="31">
        <f aca="true" t="shared" si="0" ref="Q8:Q71">H8+J8+L8+N8</f>
        <v>15.5</v>
      </c>
    </row>
    <row r="9" spans="1:17" ht="12.75">
      <c r="A9" s="32">
        <v>2</v>
      </c>
      <c r="B9" s="20"/>
      <c r="C9" s="21" t="s">
        <v>24</v>
      </c>
      <c r="D9" s="22" t="s">
        <v>14</v>
      </c>
      <c r="E9" s="23">
        <v>1899</v>
      </c>
      <c r="F9" s="24" t="s">
        <v>19</v>
      </c>
      <c r="G9" s="41">
        <v>6</v>
      </c>
      <c r="H9" s="41">
        <v>5</v>
      </c>
      <c r="I9" s="25">
        <v>12</v>
      </c>
      <c r="J9" s="25">
        <v>4</v>
      </c>
      <c r="K9" s="38">
        <v>12</v>
      </c>
      <c r="L9" s="38">
        <v>4</v>
      </c>
      <c r="M9" s="14">
        <v>1</v>
      </c>
      <c r="N9" s="36">
        <v>6</v>
      </c>
      <c r="O9" s="31">
        <v>4</v>
      </c>
      <c r="P9" s="47">
        <f>G9+I9+M9</f>
        <v>19</v>
      </c>
      <c r="Q9" s="31">
        <f t="shared" si="0"/>
        <v>19</v>
      </c>
    </row>
    <row r="10" spans="1:17" ht="12.75">
      <c r="A10" s="32">
        <v>3</v>
      </c>
      <c r="B10" s="17"/>
      <c r="C10" s="16" t="s">
        <v>33</v>
      </c>
      <c r="D10" s="6" t="s">
        <v>14</v>
      </c>
      <c r="E10" s="8">
        <v>1849</v>
      </c>
      <c r="F10" s="19" t="s">
        <v>34</v>
      </c>
      <c r="G10" s="42">
        <v>13</v>
      </c>
      <c r="H10" s="42">
        <v>4</v>
      </c>
      <c r="I10" s="14">
        <v>5</v>
      </c>
      <c r="J10" s="14">
        <v>5</v>
      </c>
      <c r="K10" s="39">
        <v>18</v>
      </c>
      <c r="L10" s="39">
        <v>3.5</v>
      </c>
      <c r="M10" s="14">
        <v>4</v>
      </c>
      <c r="N10" s="36">
        <v>4.5</v>
      </c>
      <c r="O10" s="31">
        <v>4</v>
      </c>
      <c r="P10" s="47">
        <f>G10+I10+M10</f>
        <v>22</v>
      </c>
      <c r="Q10" s="31">
        <f t="shared" si="0"/>
        <v>17</v>
      </c>
    </row>
    <row r="11" spans="1:17" ht="12.75">
      <c r="A11" s="32">
        <v>4</v>
      </c>
      <c r="B11" s="17"/>
      <c r="C11" s="16" t="s">
        <v>29</v>
      </c>
      <c r="D11" s="6" t="s">
        <v>14</v>
      </c>
      <c r="E11" s="8">
        <v>1661</v>
      </c>
      <c r="F11" s="19" t="s">
        <v>30</v>
      </c>
      <c r="G11" s="42">
        <v>10</v>
      </c>
      <c r="H11" s="42">
        <v>4.5</v>
      </c>
      <c r="I11" s="14">
        <v>11</v>
      </c>
      <c r="J11" s="14">
        <v>4</v>
      </c>
      <c r="K11" s="39">
        <v>7</v>
      </c>
      <c r="L11" s="39">
        <v>4.5</v>
      </c>
      <c r="M11" s="15"/>
      <c r="N11" s="35"/>
      <c r="O11" s="31">
        <v>3</v>
      </c>
      <c r="P11" s="47">
        <f aca="true" t="shared" si="1" ref="P11:P74">(G11+I11+K11+M11)+(3-O11)*100</f>
        <v>28</v>
      </c>
      <c r="Q11" s="31">
        <f t="shared" si="0"/>
        <v>13</v>
      </c>
    </row>
    <row r="12" spans="1:17" ht="12.75">
      <c r="A12" s="32">
        <v>5</v>
      </c>
      <c r="B12" s="17"/>
      <c r="C12" s="16" t="s">
        <v>38</v>
      </c>
      <c r="D12" s="6" t="s">
        <v>14</v>
      </c>
      <c r="E12" s="8">
        <v>1870</v>
      </c>
      <c r="F12" s="19" t="s">
        <v>37</v>
      </c>
      <c r="G12" s="42">
        <v>16</v>
      </c>
      <c r="H12" s="42">
        <v>4</v>
      </c>
      <c r="I12" s="14">
        <v>2</v>
      </c>
      <c r="J12" s="14">
        <v>5.5</v>
      </c>
      <c r="K12" s="39">
        <v>15</v>
      </c>
      <c r="L12" s="39">
        <v>4</v>
      </c>
      <c r="M12" s="15"/>
      <c r="N12" s="35"/>
      <c r="O12" s="31">
        <v>3</v>
      </c>
      <c r="P12" s="47">
        <f t="shared" si="1"/>
        <v>33</v>
      </c>
      <c r="Q12" s="31">
        <f t="shared" si="0"/>
        <v>13.5</v>
      </c>
    </row>
    <row r="13" spans="1:17" ht="12.75">
      <c r="A13" s="32">
        <v>6</v>
      </c>
      <c r="B13" s="17"/>
      <c r="C13" s="16" t="s">
        <v>36</v>
      </c>
      <c r="D13" s="6" t="s">
        <v>14</v>
      </c>
      <c r="E13" s="8">
        <v>1845</v>
      </c>
      <c r="F13" s="19" t="s">
        <v>37</v>
      </c>
      <c r="G13" s="42">
        <v>15</v>
      </c>
      <c r="H13" s="42">
        <v>4</v>
      </c>
      <c r="I13" s="14">
        <v>17</v>
      </c>
      <c r="J13" s="14">
        <v>3.5</v>
      </c>
      <c r="K13" s="39">
        <v>8</v>
      </c>
      <c r="L13" s="39">
        <v>4.5</v>
      </c>
      <c r="M13" s="15"/>
      <c r="N13" s="35"/>
      <c r="O13" s="31">
        <v>3</v>
      </c>
      <c r="P13" s="47">
        <f t="shared" si="1"/>
        <v>40</v>
      </c>
      <c r="Q13" s="31">
        <f t="shared" si="0"/>
        <v>12</v>
      </c>
    </row>
    <row r="14" spans="1:17" ht="12.75">
      <c r="A14" s="32">
        <v>7</v>
      </c>
      <c r="B14" s="17"/>
      <c r="C14" s="16" t="s">
        <v>51</v>
      </c>
      <c r="D14" s="6" t="s">
        <v>14</v>
      </c>
      <c r="E14" s="8">
        <v>1655</v>
      </c>
      <c r="F14" s="19" t="s">
        <v>37</v>
      </c>
      <c r="G14" s="42">
        <v>25</v>
      </c>
      <c r="H14" s="42">
        <v>3</v>
      </c>
      <c r="I14" s="14">
        <v>8</v>
      </c>
      <c r="J14" s="14">
        <v>4.5</v>
      </c>
      <c r="K14" s="39">
        <v>23</v>
      </c>
      <c r="L14" s="39">
        <v>3</v>
      </c>
      <c r="M14" s="15"/>
      <c r="N14" s="35"/>
      <c r="O14" s="31">
        <v>3</v>
      </c>
      <c r="P14" s="47">
        <f t="shared" si="1"/>
        <v>56</v>
      </c>
      <c r="Q14" s="31">
        <f t="shared" si="0"/>
        <v>10.5</v>
      </c>
    </row>
    <row r="15" spans="1:17" ht="12.75">
      <c r="A15" s="32">
        <v>8</v>
      </c>
      <c r="B15" s="17"/>
      <c r="C15" s="16" t="s">
        <v>151</v>
      </c>
      <c r="D15" s="6" t="s">
        <v>14</v>
      </c>
      <c r="E15" s="8">
        <v>1552</v>
      </c>
      <c r="F15" s="19" t="s">
        <v>19</v>
      </c>
      <c r="G15" s="42">
        <v>12</v>
      </c>
      <c r="H15" s="42">
        <v>4</v>
      </c>
      <c r="I15" s="14">
        <v>21</v>
      </c>
      <c r="J15" s="14">
        <v>3.5</v>
      </c>
      <c r="K15" s="39">
        <v>27</v>
      </c>
      <c r="L15" s="39">
        <v>2.5</v>
      </c>
      <c r="M15" s="15"/>
      <c r="N15" s="35"/>
      <c r="O15" s="31">
        <v>3</v>
      </c>
      <c r="P15" s="47">
        <f t="shared" si="1"/>
        <v>60</v>
      </c>
      <c r="Q15" s="31">
        <f t="shared" si="0"/>
        <v>10</v>
      </c>
    </row>
    <row r="16" spans="1:17" ht="12.75">
      <c r="A16" s="32">
        <v>9</v>
      </c>
      <c r="B16" s="17"/>
      <c r="C16" s="16" t="s">
        <v>54</v>
      </c>
      <c r="D16" s="6" t="s">
        <v>14</v>
      </c>
      <c r="E16" s="8">
        <v>1650</v>
      </c>
      <c r="F16" s="19" t="s">
        <v>37</v>
      </c>
      <c r="G16" s="42">
        <v>27</v>
      </c>
      <c r="H16" s="42">
        <v>3</v>
      </c>
      <c r="I16" s="14">
        <v>26</v>
      </c>
      <c r="J16" s="14">
        <v>2.5</v>
      </c>
      <c r="K16" s="39">
        <v>26</v>
      </c>
      <c r="L16" s="39">
        <v>2.5</v>
      </c>
      <c r="M16" s="15"/>
      <c r="N16" s="35"/>
      <c r="O16" s="31">
        <v>3</v>
      </c>
      <c r="P16" s="47">
        <f t="shared" si="1"/>
        <v>79</v>
      </c>
      <c r="Q16" s="31">
        <f t="shared" si="0"/>
        <v>8</v>
      </c>
    </row>
    <row r="17" spans="1:17" ht="12.75">
      <c r="A17" s="32">
        <v>10</v>
      </c>
      <c r="B17" s="17"/>
      <c r="C17" s="16" t="s">
        <v>52</v>
      </c>
      <c r="D17" s="6" t="s">
        <v>14</v>
      </c>
      <c r="E17" s="8">
        <v>1401</v>
      </c>
      <c r="F17" s="19" t="s">
        <v>53</v>
      </c>
      <c r="G17" s="42">
        <v>26</v>
      </c>
      <c r="H17" s="42">
        <v>3</v>
      </c>
      <c r="I17" s="14">
        <v>28</v>
      </c>
      <c r="J17" s="14">
        <v>2</v>
      </c>
      <c r="K17" s="39">
        <v>30</v>
      </c>
      <c r="L17" s="39">
        <v>2</v>
      </c>
      <c r="M17" s="15"/>
      <c r="N17" s="35"/>
      <c r="O17" s="31">
        <v>3</v>
      </c>
      <c r="P17" s="47">
        <f t="shared" si="1"/>
        <v>84</v>
      </c>
      <c r="Q17" s="31">
        <f t="shared" si="0"/>
        <v>7</v>
      </c>
    </row>
    <row r="18" spans="1:17" ht="12.75">
      <c r="A18" s="32">
        <v>11</v>
      </c>
      <c r="B18" s="17"/>
      <c r="C18" s="16" t="s">
        <v>155</v>
      </c>
      <c r="D18" s="6" t="s">
        <v>14</v>
      </c>
      <c r="E18" s="8">
        <v>1521</v>
      </c>
      <c r="F18" s="19" t="s">
        <v>19</v>
      </c>
      <c r="G18" s="42">
        <v>40</v>
      </c>
      <c r="H18" s="42">
        <v>0.5</v>
      </c>
      <c r="I18" s="14">
        <v>31</v>
      </c>
      <c r="J18" s="14">
        <v>2</v>
      </c>
      <c r="K18" s="39">
        <v>29</v>
      </c>
      <c r="L18" s="39">
        <v>2</v>
      </c>
      <c r="M18" s="15"/>
      <c r="N18" s="35"/>
      <c r="O18" s="31">
        <v>3</v>
      </c>
      <c r="P18" s="47">
        <f t="shared" si="1"/>
        <v>100</v>
      </c>
      <c r="Q18" s="31">
        <f t="shared" si="0"/>
        <v>4.5</v>
      </c>
    </row>
    <row r="19" spans="1:17" ht="12.75">
      <c r="A19" s="32">
        <v>12</v>
      </c>
      <c r="B19" s="15"/>
      <c r="C19" s="16" t="s">
        <v>13</v>
      </c>
      <c r="D19" s="6" t="s">
        <v>14</v>
      </c>
      <c r="E19" s="8">
        <v>1859</v>
      </c>
      <c r="F19" s="19" t="s">
        <v>15</v>
      </c>
      <c r="G19" s="42">
        <v>1</v>
      </c>
      <c r="H19" s="42">
        <v>6.5</v>
      </c>
      <c r="I19" s="14">
        <v>6</v>
      </c>
      <c r="J19" s="14">
        <v>4.5</v>
      </c>
      <c r="K19" s="40"/>
      <c r="L19" s="40"/>
      <c r="M19" s="15"/>
      <c r="N19" s="35"/>
      <c r="O19" s="31">
        <v>2</v>
      </c>
      <c r="P19" s="47">
        <f t="shared" si="1"/>
        <v>107</v>
      </c>
      <c r="Q19" s="31">
        <f t="shared" si="0"/>
        <v>11</v>
      </c>
    </row>
    <row r="20" spans="1:17" ht="12.75">
      <c r="A20" s="32">
        <v>13</v>
      </c>
      <c r="B20" s="15"/>
      <c r="C20" s="16" t="s">
        <v>91</v>
      </c>
      <c r="D20" s="6" t="s">
        <v>14</v>
      </c>
      <c r="E20" s="8">
        <v>1761</v>
      </c>
      <c r="F20" s="19" t="s">
        <v>30</v>
      </c>
      <c r="G20" s="43"/>
      <c r="H20" s="43"/>
      <c r="I20" s="14">
        <v>10</v>
      </c>
      <c r="J20" s="14">
        <v>4</v>
      </c>
      <c r="K20" s="39">
        <v>2</v>
      </c>
      <c r="L20" s="39">
        <v>5.5</v>
      </c>
      <c r="M20" s="15"/>
      <c r="N20" s="35"/>
      <c r="O20" s="31">
        <v>2</v>
      </c>
      <c r="P20" s="47">
        <f t="shared" si="1"/>
        <v>112</v>
      </c>
      <c r="Q20" s="31">
        <f t="shared" si="0"/>
        <v>9.5</v>
      </c>
    </row>
    <row r="21" spans="1:17" ht="12.75">
      <c r="A21" s="32">
        <v>14</v>
      </c>
      <c r="B21" s="15"/>
      <c r="C21" s="16" t="s">
        <v>90</v>
      </c>
      <c r="D21" s="6" t="s">
        <v>14</v>
      </c>
      <c r="E21" s="8">
        <v>1678</v>
      </c>
      <c r="F21" s="19" t="s">
        <v>86</v>
      </c>
      <c r="G21" s="43"/>
      <c r="H21" s="43"/>
      <c r="I21" s="14">
        <v>9</v>
      </c>
      <c r="J21" s="14">
        <v>4.5</v>
      </c>
      <c r="K21" s="39">
        <v>13</v>
      </c>
      <c r="L21" s="39">
        <v>4</v>
      </c>
      <c r="M21" s="15"/>
      <c r="N21" s="35"/>
      <c r="O21" s="31">
        <v>2</v>
      </c>
      <c r="P21" s="47">
        <f t="shared" si="1"/>
        <v>122</v>
      </c>
      <c r="Q21" s="31">
        <f t="shared" si="0"/>
        <v>8.5</v>
      </c>
    </row>
    <row r="22" spans="1:17" ht="12.75">
      <c r="A22" s="32">
        <v>15</v>
      </c>
      <c r="B22" s="15"/>
      <c r="C22" s="16" t="s">
        <v>133</v>
      </c>
      <c r="D22" s="6" t="s">
        <v>14</v>
      </c>
      <c r="E22" s="8">
        <v>1888</v>
      </c>
      <c r="F22" s="19" t="s">
        <v>86</v>
      </c>
      <c r="G22" s="43"/>
      <c r="H22" s="43"/>
      <c r="I22" s="14">
        <v>16</v>
      </c>
      <c r="J22" s="14">
        <v>3.5</v>
      </c>
      <c r="K22" s="39">
        <v>6</v>
      </c>
      <c r="L22" s="39">
        <v>4.5</v>
      </c>
      <c r="M22" s="15"/>
      <c r="N22" s="35"/>
      <c r="O22" s="31">
        <v>2</v>
      </c>
      <c r="P22" s="47">
        <f t="shared" si="1"/>
        <v>122</v>
      </c>
      <c r="Q22" s="31">
        <f t="shared" si="0"/>
        <v>8</v>
      </c>
    </row>
    <row r="23" spans="1:17" ht="12.75">
      <c r="A23" s="32">
        <v>16</v>
      </c>
      <c r="B23" s="17"/>
      <c r="C23" s="16" t="s">
        <v>20</v>
      </c>
      <c r="D23" s="6" t="s">
        <v>14</v>
      </c>
      <c r="E23" s="8">
        <v>1856</v>
      </c>
      <c r="F23" s="19" t="s">
        <v>21</v>
      </c>
      <c r="G23" s="42">
        <v>4</v>
      </c>
      <c r="H23" s="42">
        <v>5</v>
      </c>
      <c r="I23" s="15"/>
      <c r="J23" s="15"/>
      <c r="K23" s="39">
        <v>20</v>
      </c>
      <c r="L23" s="39">
        <v>3</v>
      </c>
      <c r="M23" s="15"/>
      <c r="N23" s="35"/>
      <c r="O23" s="31">
        <v>2</v>
      </c>
      <c r="P23" s="47">
        <f t="shared" si="1"/>
        <v>124</v>
      </c>
      <c r="Q23" s="31">
        <f t="shared" si="0"/>
        <v>8</v>
      </c>
    </row>
    <row r="24" spans="1:17" ht="12.75">
      <c r="A24" s="32">
        <v>17</v>
      </c>
      <c r="B24" s="17"/>
      <c r="C24" s="16" t="s">
        <v>41</v>
      </c>
      <c r="D24" s="6" t="s">
        <v>42</v>
      </c>
      <c r="E24" s="8">
        <v>1923</v>
      </c>
      <c r="F24" s="19" t="s">
        <v>34</v>
      </c>
      <c r="G24" s="42">
        <v>18</v>
      </c>
      <c r="H24" s="42">
        <v>4</v>
      </c>
      <c r="I24" s="15"/>
      <c r="J24" s="15"/>
      <c r="K24" s="39">
        <v>9</v>
      </c>
      <c r="L24" s="39">
        <v>4.5</v>
      </c>
      <c r="M24" s="15"/>
      <c r="N24" s="35"/>
      <c r="O24" s="31">
        <v>2</v>
      </c>
      <c r="P24" s="47">
        <f t="shared" si="1"/>
        <v>127</v>
      </c>
      <c r="Q24" s="31">
        <f t="shared" si="0"/>
        <v>8.5</v>
      </c>
    </row>
    <row r="25" spans="1:17" ht="12.75">
      <c r="A25" s="32">
        <v>18</v>
      </c>
      <c r="B25" s="15"/>
      <c r="C25" s="16" t="s">
        <v>46</v>
      </c>
      <c r="D25" s="6" t="s">
        <v>14</v>
      </c>
      <c r="E25" s="8">
        <v>1784</v>
      </c>
      <c r="F25" s="19" t="s">
        <v>19</v>
      </c>
      <c r="G25" s="42">
        <v>21</v>
      </c>
      <c r="H25" s="42">
        <v>3.5</v>
      </c>
      <c r="I25" s="14">
        <v>13</v>
      </c>
      <c r="J25" s="14">
        <v>4</v>
      </c>
      <c r="K25" s="40"/>
      <c r="L25" s="40"/>
      <c r="M25" s="15"/>
      <c r="N25" s="35"/>
      <c r="O25" s="31">
        <v>2</v>
      </c>
      <c r="P25" s="47">
        <f t="shared" si="1"/>
        <v>134</v>
      </c>
      <c r="Q25" s="31">
        <f t="shared" si="0"/>
        <v>7.5</v>
      </c>
    </row>
    <row r="26" spans="1:17" ht="12.75">
      <c r="A26" s="32">
        <v>19</v>
      </c>
      <c r="B26" s="15"/>
      <c r="C26" s="16" t="s">
        <v>97</v>
      </c>
      <c r="D26" s="6" t="s">
        <v>14</v>
      </c>
      <c r="E26" s="8">
        <v>1410</v>
      </c>
      <c r="F26" s="19" t="s">
        <v>19</v>
      </c>
      <c r="G26" s="43"/>
      <c r="H26" s="43"/>
      <c r="I26" s="14">
        <v>20</v>
      </c>
      <c r="J26" s="14">
        <v>3.5</v>
      </c>
      <c r="K26" s="39">
        <v>19</v>
      </c>
      <c r="L26" s="39">
        <v>3.5</v>
      </c>
      <c r="M26" s="15"/>
      <c r="N26" s="35"/>
      <c r="O26" s="31">
        <v>2</v>
      </c>
      <c r="P26" s="47">
        <f t="shared" si="1"/>
        <v>139</v>
      </c>
      <c r="Q26" s="31">
        <f t="shared" si="0"/>
        <v>7</v>
      </c>
    </row>
    <row r="27" spans="1:17" ht="12.75">
      <c r="A27" s="32">
        <v>20</v>
      </c>
      <c r="B27" s="17"/>
      <c r="C27" s="16" t="s">
        <v>22</v>
      </c>
      <c r="D27" s="6" t="s">
        <v>14</v>
      </c>
      <c r="E27" s="8">
        <v>1727</v>
      </c>
      <c r="F27" s="19" t="s">
        <v>23</v>
      </c>
      <c r="G27" s="42">
        <v>5</v>
      </c>
      <c r="H27" s="42">
        <v>5</v>
      </c>
      <c r="I27" s="14">
        <v>34</v>
      </c>
      <c r="J27" s="14">
        <v>0</v>
      </c>
      <c r="K27" s="40"/>
      <c r="L27" s="40"/>
      <c r="M27" s="15"/>
      <c r="N27" s="35"/>
      <c r="O27" s="31">
        <v>2</v>
      </c>
      <c r="P27" s="47">
        <f t="shared" si="1"/>
        <v>139</v>
      </c>
      <c r="Q27" s="31">
        <f t="shared" si="0"/>
        <v>5</v>
      </c>
    </row>
    <row r="28" spans="1:17" ht="12.75">
      <c r="A28" s="32">
        <v>21</v>
      </c>
      <c r="B28" s="15"/>
      <c r="C28" s="16" t="s">
        <v>88</v>
      </c>
      <c r="D28" s="6" t="s">
        <v>14</v>
      </c>
      <c r="E28" s="8">
        <v>1591</v>
      </c>
      <c r="F28" s="19" t="s">
        <v>89</v>
      </c>
      <c r="G28" s="43"/>
      <c r="H28" s="43"/>
      <c r="I28" s="14">
        <v>7</v>
      </c>
      <c r="J28" s="14">
        <v>4.5</v>
      </c>
      <c r="K28" s="39">
        <v>34</v>
      </c>
      <c r="L28" s="39">
        <v>1</v>
      </c>
      <c r="M28" s="15"/>
      <c r="N28" s="35"/>
      <c r="O28" s="31">
        <v>2</v>
      </c>
      <c r="P28" s="47">
        <f t="shared" si="1"/>
        <v>141</v>
      </c>
      <c r="Q28" s="31">
        <f t="shared" si="0"/>
        <v>5.5</v>
      </c>
    </row>
    <row r="29" spans="1:17" ht="12.75">
      <c r="A29" s="32">
        <v>22</v>
      </c>
      <c r="B29" s="15"/>
      <c r="C29" s="16" t="s">
        <v>95</v>
      </c>
      <c r="D29" s="6" t="s">
        <v>14</v>
      </c>
      <c r="E29" s="8">
        <v>1881</v>
      </c>
      <c r="F29" s="19" t="s">
        <v>89</v>
      </c>
      <c r="G29" s="43"/>
      <c r="H29" s="43"/>
      <c r="I29" s="14">
        <v>18</v>
      </c>
      <c r="J29" s="14">
        <v>3.5</v>
      </c>
      <c r="K29" s="39">
        <v>25</v>
      </c>
      <c r="L29" s="39">
        <v>2.5</v>
      </c>
      <c r="M29" s="15"/>
      <c r="N29" s="35"/>
      <c r="O29" s="31">
        <v>2</v>
      </c>
      <c r="P29" s="47">
        <f t="shared" si="1"/>
        <v>143</v>
      </c>
      <c r="Q29" s="31">
        <f t="shared" si="0"/>
        <v>6</v>
      </c>
    </row>
    <row r="30" spans="1:17" ht="12.75">
      <c r="A30" s="32">
        <v>23</v>
      </c>
      <c r="B30" s="15"/>
      <c r="C30" s="16" t="s">
        <v>159</v>
      </c>
      <c r="D30" s="6" t="s">
        <v>14</v>
      </c>
      <c r="E30" s="8">
        <v>1493</v>
      </c>
      <c r="F30" s="19" t="s">
        <v>19</v>
      </c>
      <c r="G30" s="43"/>
      <c r="H30" s="43"/>
      <c r="I30" s="18"/>
      <c r="J30" s="18"/>
      <c r="K30" s="39">
        <v>33</v>
      </c>
      <c r="L30" s="39">
        <v>1.5</v>
      </c>
      <c r="M30" s="14">
        <v>12</v>
      </c>
      <c r="N30" s="36">
        <v>2</v>
      </c>
      <c r="O30" s="31">
        <v>2</v>
      </c>
      <c r="P30" s="47">
        <f t="shared" si="1"/>
        <v>145</v>
      </c>
      <c r="Q30" s="31">
        <f t="shared" si="0"/>
        <v>3.5</v>
      </c>
    </row>
    <row r="31" spans="1:17" ht="12.75">
      <c r="A31" s="32">
        <v>24</v>
      </c>
      <c r="B31" s="17"/>
      <c r="C31" s="6" t="s">
        <v>102</v>
      </c>
      <c r="D31" s="6" t="s">
        <v>14</v>
      </c>
      <c r="E31" s="8">
        <v>1500</v>
      </c>
      <c r="F31" s="19" t="s">
        <v>103</v>
      </c>
      <c r="G31" s="43"/>
      <c r="H31" s="43"/>
      <c r="I31" s="14">
        <v>30</v>
      </c>
      <c r="J31" s="14">
        <v>2</v>
      </c>
      <c r="K31" s="39">
        <v>16</v>
      </c>
      <c r="L31" s="39">
        <v>4</v>
      </c>
      <c r="M31" s="28"/>
      <c r="N31" s="13"/>
      <c r="O31" s="31">
        <v>2</v>
      </c>
      <c r="P31" s="47">
        <f t="shared" si="1"/>
        <v>146</v>
      </c>
      <c r="Q31" s="31">
        <f t="shared" si="0"/>
        <v>6</v>
      </c>
    </row>
    <row r="32" spans="1:17" ht="12.75">
      <c r="A32" s="32">
        <v>25</v>
      </c>
      <c r="B32" s="17"/>
      <c r="C32" s="16" t="s">
        <v>47</v>
      </c>
      <c r="D32" s="6" t="s">
        <v>14</v>
      </c>
      <c r="E32" s="8">
        <v>1594</v>
      </c>
      <c r="F32" s="19" t="s">
        <v>19</v>
      </c>
      <c r="G32" s="42">
        <v>22</v>
      </c>
      <c r="H32" s="42">
        <v>3.5</v>
      </c>
      <c r="I32" s="14">
        <v>27</v>
      </c>
      <c r="J32" s="14">
        <v>2.5</v>
      </c>
      <c r="K32" s="40"/>
      <c r="L32" s="40"/>
      <c r="M32" s="15"/>
      <c r="N32" s="35"/>
      <c r="O32" s="31">
        <v>2</v>
      </c>
      <c r="P32" s="47">
        <f t="shared" si="1"/>
        <v>149</v>
      </c>
      <c r="Q32" s="31">
        <f t="shared" si="0"/>
        <v>6</v>
      </c>
    </row>
    <row r="33" spans="1:17" ht="12.75">
      <c r="A33" s="32">
        <v>26</v>
      </c>
      <c r="B33" s="17"/>
      <c r="C33" s="16" t="s">
        <v>45</v>
      </c>
      <c r="D33" s="6" t="s">
        <v>14</v>
      </c>
      <c r="E33" s="8">
        <v>1891</v>
      </c>
      <c r="F33" s="19" t="s">
        <v>23</v>
      </c>
      <c r="G33" s="42">
        <v>20</v>
      </c>
      <c r="H33" s="42">
        <v>3.5</v>
      </c>
      <c r="I33" s="14">
        <v>32</v>
      </c>
      <c r="J33" s="14">
        <v>1</v>
      </c>
      <c r="K33" s="40"/>
      <c r="L33" s="40"/>
      <c r="M33" s="15"/>
      <c r="N33" s="35"/>
      <c r="O33" s="31">
        <v>2</v>
      </c>
      <c r="P33" s="47">
        <f t="shared" si="1"/>
        <v>152</v>
      </c>
      <c r="Q33" s="31">
        <f t="shared" si="0"/>
        <v>4.5</v>
      </c>
    </row>
    <row r="34" spans="1:17" ht="12.75">
      <c r="A34" s="32">
        <v>27</v>
      </c>
      <c r="B34" s="15"/>
      <c r="C34" s="16" t="s">
        <v>63</v>
      </c>
      <c r="D34" s="6" t="s">
        <v>14</v>
      </c>
      <c r="E34" s="8">
        <v>1248</v>
      </c>
      <c r="F34" s="19" t="s">
        <v>64</v>
      </c>
      <c r="G34" s="42">
        <v>35</v>
      </c>
      <c r="H34" s="42">
        <v>2</v>
      </c>
      <c r="I34" s="14">
        <v>24</v>
      </c>
      <c r="J34" s="14">
        <v>3</v>
      </c>
      <c r="K34" s="40"/>
      <c r="L34" s="40"/>
      <c r="M34" s="15"/>
      <c r="N34" s="35"/>
      <c r="O34" s="31">
        <v>2</v>
      </c>
      <c r="P34" s="47">
        <f t="shared" si="1"/>
        <v>159</v>
      </c>
      <c r="Q34" s="31">
        <f t="shared" si="0"/>
        <v>5</v>
      </c>
    </row>
    <row r="35" spans="1:17" ht="12.75">
      <c r="A35" s="32">
        <v>28</v>
      </c>
      <c r="B35" s="15" t="s">
        <v>164</v>
      </c>
      <c r="C35" s="16" t="s">
        <v>60</v>
      </c>
      <c r="D35" s="6" t="s">
        <v>14</v>
      </c>
      <c r="E35" s="8">
        <v>1642</v>
      </c>
      <c r="F35" s="19" t="s">
        <v>53</v>
      </c>
      <c r="G35" s="42">
        <v>32</v>
      </c>
      <c r="H35" s="42">
        <v>2.5</v>
      </c>
      <c r="I35" s="15"/>
      <c r="J35" s="15"/>
      <c r="K35" s="39">
        <v>32</v>
      </c>
      <c r="L35" s="39">
        <v>1.5</v>
      </c>
      <c r="M35" s="15"/>
      <c r="N35" s="35"/>
      <c r="O35" s="31">
        <v>2</v>
      </c>
      <c r="P35" s="47">
        <f t="shared" si="1"/>
        <v>164</v>
      </c>
      <c r="Q35" s="31">
        <f t="shared" si="0"/>
        <v>4</v>
      </c>
    </row>
    <row r="36" spans="1:17" ht="12.75">
      <c r="A36" s="32">
        <v>29</v>
      </c>
      <c r="B36" s="15"/>
      <c r="C36" s="16" t="s">
        <v>125</v>
      </c>
      <c r="D36" s="6" t="s">
        <v>14</v>
      </c>
      <c r="E36" s="8">
        <v>2247</v>
      </c>
      <c r="F36" s="19" t="s">
        <v>126</v>
      </c>
      <c r="G36" s="43"/>
      <c r="H36" s="43"/>
      <c r="I36" s="18"/>
      <c r="J36" s="18"/>
      <c r="K36" s="39">
        <v>1</v>
      </c>
      <c r="L36" s="39">
        <v>7</v>
      </c>
      <c r="M36" s="15"/>
      <c r="N36" s="35"/>
      <c r="O36" s="31">
        <v>1</v>
      </c>
      <c r="P36" s="47">
        <f t="shared" si="1"/>
        <v>201</v>
      </c>
      <c r="Q36" s="31">
        <f t="shared" si="0"/>
        <v>7</v>
      </c>
    </row>
    <row r="37" spans="1:17" ht="12.75">
      <c r="A37" s="32">
        <v>30</v>
      </c>
      <c r="B37" s="15"/>
      <c r="C37" s="16" t="s">
        <v>85</v>
      </c>
      <c r="D37" s="6" t="s">
        <v>14</v>
      </c>
      <c r="E37" s="8">
        <v>2245</v>
      </c>
      <c r="F37" s="19" t="s">
        <v>86</v>
      </c>
      <c r="G37" s="43"/>
      <c r="H37" s="43"/>
      <c r="I37" s="14">
        <v>1</v>
      </c>
      <c r="J37" s="14">
        <v>6</v>
      </c>
      <c r="K37" s="40"/>
      <c r="L37" s="40"/>
      <c r="M37" s="15"/>
      <c r="N37" s="35"/>
      <c r="O37" s="31">
        <v>1</v>
      </c>
      <c r="P37" s="47">
        <f t="shared" si="1"/>
        <v>201</v>
      </c>
      <c r="Q37" s="31">
        <f t="shared" si="0"/>
        <v>6</v>
      </c>
    </row>
    <row r="38" spans="1:17" ht="12.75">
      <c r="A38" s="32">
        <v>31</v>
      </c>
      <c r="B38" s="15"/>
      <c r="C38" s="16" t="s">
        <v>167</v>
      </c>
      <c r="D38" s="6" t="s">
        <v>14</v>
      </c>
      <c r="E38" s="8">
        <v>1892</v>
      </c>
      <c r="F38" s="19" t="s">
        <v>44</v>
      </c>
      <c r="G38" s="43"/>
      <c r="H38" s="43"/>
      <c r="I38" s="15"/>
      <c r="J38" s="15"/>
      <c r="K38" s="40"/>
      <c r="L38" s="40"/>
      <c r="M38" s="14">
        <v>2</v>
      </c>
      <c r="N38" s="36">
        <v>6</v>
      </c>
      <c r="O38" s="31">
        <v>1</v>
      </c>
      <c r="P38" s="47">
        <f t="shared" si="1"/>
        <v>202</v>
      </c>
      <c r="Q38" s="31">
        <f t="shared" si="0"/>
        <v>6</v>
      </c>
    </row>
    <row r="39" spans="1:17" ht="12.75">
      <c r="A39" s="32">
        <v>32</v>
      </c>
      <c r="B39" s="17"/>
      <c r="C39" s="16" t="s">
        <v>168</v>
      </c>
      <c r="D39" s="6" t="s">
        <v>14</v>
      </c>
      <c r="E39" s="8">
        <v>1973</v>
      </c>
      <c r="F39" s="19" t="s">
        <v>169</v>
      </c>
      <c r="G39" s="43"/>
      <c r="H39" s="43"/>
      <c r="I39" s="15"/>
      <c r="J39" s="15"/>
      <c r="K39" s="40"/>
      <c r="L39" s="40"/>
      <c r="M39" s="14">
        <v>3</v>
      </c>
      <c r="N39" s="36">
        <v>5</v>
      </c>
      <c r="O39" s="31">
        <v>1</v>
      </c>
      <c r="P39" s="47">
        <f t="shared" si="1"/>
        <v>203</v>
      </c>
      <c r="Q39" s="31">
        <f t="shared" si="0"/>
        <v>5</v>
      </c>
    </row>
    <row r="40" spans="1:17" ht="12.75">
      <c r="A40" s="32">
        <v>33</v>
      </c>
      <c r="B40" s="15"/>
      <c r="C40" s="16" t="s">
        <v>18</v>
      </c>
      <c r="D40" s="6" t="s">
        <v>14</v>
      </c>
      <c r="E40" s="8">
        <v>1843</v>
      </c>
      <c r="F40" s="19" t="s">
        <v>19</v>
      </c>
      <c r="G40" s="42">
        <v>3</v>
      </c>
      <c r="H40" s="42">
        <v>5</v>
      </c>
      <c r="I40" s="15"/>
      <c r="J40" s="15"/>
      <c r="K40" s="40"/>
      <c r="L40" s="40"/>
      <c r="M40" s="15"/>
      <c r="N40" s="35"/>
      <c r="O40" s="31">
        <v>1</v>
      </c>
      <c r="P40" s="47">
        <f t="shared" si="1"/>
        <v>203</v>
      </c>
      <c r="Q40" s="31">
        <f t="shared" si="0"/>
        <v>5</v>
      </c>
    </row>
    <row r="41" spans="1:17" ht="12.75">
      <c r="A41" s="32">
        <v>34</v>
      </c>
      <c r="B41" s="15"/>
      <c r="C41" s="16" t="s">
        <v>129</v>
      </c>
      <c r="D41" s="6" t="s">
        <v>14</v>
      </c>
      <c r="E41" s="8">
        <v>2090</v>
      </c>
      <c r="F41" s="19" t="s">
        <v>130</v>
      </c>
      <c r="G41" s="43"/>
      <c r="H41" s="43"/>
      <c r="I41" s="18"/>
      <c r="J41" s="18"/>
      <c r="K41" s="39">
        <v>3</v>
      </c>
      <c r="L41" s="39">
        <v>5</v>
      </c>
      <c r="M41" s="15"/>
      <c r="N41" s="35"/>
      <c r="O41" s="31">
        <v>1</v>
      </c>
      <c r="P41" s="47">
        <f t="shared" si="1"/>
        <v>203</v>
      </c>
      <c r="Q41" s="31">
        <f t="shared" si="0"/>
        <v>5</v>
      </c>
    </row>
    <row r="42" spans="1:17" ht="12.75">
      <c r="A42" s="32">
        <v>35</v>
      </c>
      <c r="B42" s="15"/>
      <c r="C42" s="16" t="s">
        <v>131</v>
      </c>
      <c r="D42" s="6" t="s">
        <v>14</v>
      </c>
      <c r="E42" s="8">
        <v>1790</v>
      </c>
      <c r="F42" s="19" t="s">
        <v>86</v>
      </c>
      <c r="G42" s="43"/>
      <c r="H42" s="43"/>
      <c r="I42" s="18"/>
      <c r="J42" s="18"/>
      <c r="K42" s="39">
        <v>4</v>
      </c>
      <c r="L42" s="39">
        <v>5</v>
      </c>
      <c r="M42" s="15"/>
      <c r="N42" s="35"/>
      <c r="O42" s="31">
        <v>1</v>
      </c>
      <c r="P42" s="47">
        <f t="shared" si="1"/>
        <v>204</v>
      </c>
      <c r="Q42" s="31">
        <f t="shared" si="0"/>
        <v>5</v>
      </c>
    </row>
    <row r="43" spans="1:17" ht="12.75">
      <c r="A43" s="32">
        <v>36</v>
      </c>
      <c r="B43" s="15"/>
      <c r="C43" s="16" t="s">
        <v>87</v>
      </c>
      <c r="D43" s="6" t="s">
        <v>14</v>
      </c>
      <c r="E43" s="8">
        <v>1866</v>
      </c>
      <c r="F43" s="19"/>
      <c r="G43" s="43"/>
      <c r="H43" s="43"/>
      <c r="I43" s="14">
        <v>4</v>
      </c>
      <c r="J43" s="14">
        <v>5</v>
      </c>
      <c r="K43" s="40"/>
      <c r="L43" s="40"/>
      <c r="M43" s="15"/>
      <c r="N43" s="35"/>
      <c r="O43" s="31">
        <v>1</v>
      </c>
      <c r="P43" s="47">
        <f t="shared" si="1"/>
        <v>204</v>
      </c>
      <c r="Q43" s="31">
        <f t="shared" si="0"/>
        <v>5</v>
      </c>
    </row>
    <row r="44" spans="1:17" ht="12.75">
      <c r="A44" s="32">
        <v>37</v>
      </c>
      <c r="B44" s="15"/>
      <c r="C44" s="16" t="s">
        <v>170</v>
      </c>
      <c r="D44" s="6" t="s">
        <v>14</v>
      </c>
      <c r="E44" s="8">
        <v>1575</v>
      </c>
      <c r="F44" s="19" t="s">
        <v>44</v>
      </c>
      <c r="G44" s="43"/>
      <c r="H44" s="43"/>
      <c r="I44" s="15"/>
      <c r="J44" s="15"/>
      <c r="K44" s="40"/>
      <c r="L44" s="40"/>
      <c r="M44" s="14">
        <v>5</v>
      </c>
      <c r="N44" s="36">
        <v>3.5</v>
      </c>
      <c r="O44" s="31">
        <v>1</v>
      </c>
      <c r="P44" s="47">
        <f t="shared" si="1"/>
        <v>205</v>
      </c>
      <c r="Q44" s="31">
        <f t="shared" si="0"/>
        <v>3.5</v>
      </c>
    </row>
    <row r="45" spans="1:17" ht="12.75">
      <c r="A45" s="32">
        <v>38</v>
      </c>
      <c r="B45" s="15"/>
      <c r="C45" s="16" t="s">
        <v>171</v>
      </c>
      <c r="D45" s="6" t="s">
        <v>14</v>
      </c>
      <c r="E45" s="8">
        <v>1829</v>
      </c>
      <c r="F45" s="19" t="s">
        <v>130</v>
      </c>
      <c r="G45" s="43"/>
      <c r="H45" s="43"/>
      <c r="I45" s="15"/>
      <c r="J45" s="15"/>
      <c r="K45" s="40"/>
      <c r="L45" s="40"/>
      <c r="M45" s="14">
        <v>6</v>
      </c>
      <c r="N45" s="36">
        <v>3</v>
      </c>
      <c r="O45" s="31">
        <v>1</v>
      </c>
      <c r="P45" s="47">
        <f t="shared" si="1"/>
        <v>206</v>
      </c>
      <c r="Q45" s="31">
        <f t="shared" si="0"/>
        <v>3</v>
      </c>
    </row>
    <row r="46" spans="1:17" ht="12.75">
      <c r="A46" s="32">
        <v>39</v>
      </c>
      <c r="B46" s="17"/>
      <c r="C46" s="16" t="s">
        <v>25</v>
      </c>
      <c r="D46" s="6" t="s">
        <v>14</v>
      </c>
      <c r="E46" s="8">
        <v>1316</v>
      </c>
      <c r="F46" s="19" t="s">
        <v>23</v>
      </c>
      <c r="G46" s="42">
        <v>7</v>
      </c>
      <c r="H46" s="42">
        <v>4.5</v>
      </c>
      <c r="I46" s="15"/>
      <c r="J46" s="15"/>
      <c r="K46" s="40"/>
      <c r="L46" s="40"/>
      <c r="M46" s="15"/>
      <c r="N46" s="35"/>
      <c r="O46" s="31">
        <v>1</v>
      </c>
      <c r="P46" s="47">
        <f t="shared" si="1"/>
        <v>207</v>
      </c>
      <c r="Q46" s="31">
        <f t="shared" si="0"/>
        <v>4.5</v>
      </c>
    </row>
    <row r="47" spans="1:17" ht="12.75">
      <c r="A47" s="32">
        <v>40</v>
      </c>
      <c r="B47" s="15"/>
      <c r="C47" s="16" t="s">
        <v>172</v>
      </c>
      <c r="D47" s="6" t="s">
        <v>14</v>
      </c>
      <c r="E47" s="8">
        <v>1490</v>
      </c>
      <c r="F47" s="19" t="s">
        <v>19</v>
      </c>
      <c r="G47" s="43"/>
      <c r="H47" s="43"/>
      <c r="I47" s="15"/>
      <c r="J47" s="15"/>
      <c r="K47" s="40"/>
      <c r="L47" s="40"/>
      <c r="M47" s="14">
        <v>7</v>
      </c>
      <c r="N47" s="36">
        <v>3</v>
      </c>
      <c r="O47" s="31">
        <v>1</v>
      </c>
      <c r="P47" s="47">
        <f t="shared" si="1"/>
        <v>207</v>
      </c>
      <c r="Q47" s="31">
        <f t="shared" si="0"/>
        <v>3</v>
      </c>
    </row>
    <row r="48" spans="1:17" ht="12.75">
      <c r="A48" s="32">
        <v>41</v>
      </c>
      <c r="B48" s="17"/>
      <c r="C48" s="16" t="s">
        <v>26</v>
      </c>
      <c r="D48" s="6" t="s">
        <v>14</v>
      </c>
      <c r="E48" s="8">
        <v>1667</v>
      </c>
      <c r="F48" s="19" t="s">
        <v>27</v>
      </c>
      <c r="G48" s="42">
        <v>8</v>
      </c>
      <c r="H48" s="42">
        <v>4.5</v>
      </c>
      <c r="I48" s="15"/>
      <c r="J48" s="15"/>
      <c r="K48" s="40"/>
      <c r="L48" s="40"/>
      <c r="M48" s="15"/>
      <c r="N48" s="35"/>
      <c r="O48" s="31">
        <v>1</v>
      </c>
      <c r="P48" s="47">
        <f t="shared" si="1"/>
        <v>208</v>
      </c>
      <c r="Q48" s="31">
        <f t="shared" si="0"/>
        <v>4.5</v>
      </c>
    </row>
    <row r="49" spans="1:17" ht="12.75">
      <c r="A49" s="32">
        <v>42</v>
      </c>
      <c r="B49" s="15"/>
      <c r="C49" s="16" t="s">
        <v>173</v>
      </c>
      <c r="D49" s="6" t="s">
        <v>14</v>
      </c>
      <c r="E49" s="8">
        <v>1551</v>
      </c>
      <c r="F49" s="19" t="s">
        <v>169</v>
      </c>
      <c r="G49" s="43"/>
      <c r="H49" s="43"/>
      <c r="I49" s="15"/>
      <c r="J49" s="15"/>
      <c r="K49" s="40"/>
      <c r="L49" s="40"/>
      <c r="M49" s="14">
        <v>8</v>
      </c>
      <c r="N49" s="36">
        <v>2.5</v>
      </c>
      <c r="O49" s="31">
        <v>1</v>
      </c>
      <c r="P49" s="47">
        <f t="shared" si="1"/>
        <v>208</v>
      </c>
      <c r="Q49" s="31">
        <f t="shared" si="0"/>
        <v>2.5</v>
      </c>
    </row>
    <row r="50" spans="1:17" ht="12.75">
      <c r="A50" s="32">
        <v>43</v>
      </c>
      <c r="B50" s="17"/>
      <c r="C50" s="16" t="s">
        <v>28</v>
      </c>
      <c r="D50" s="6" t="s">
        <v>14</v>
      </c>
      <c r="E50" s="8">
        <v>1748</v>
      </c>
      <c r="F50" s="19" t="s">
        <v>19</v>
      </c>
      <c r="G50" s="42">
        <v>9</v>
      </c>
      <c r="H50" s="42">
        <v>4.5</v>
      </c>
      <c r="I50" s="15"/>
      <c r="J50" s="15"/>
      <c r="K50" s="40"/>
      <c r="L50" s="40"/>
      <c r="M50" s="15"/>
      <c r="N50" s="35"/>
      <c r="O50" s="31">
        <v>1</v>
      </c>
      <c r="P50" s="47">
        <f t="shared" si="1"/>
        <v>209</v>
      </c>
      <c r="Q50" s="31">
        <f t="shared" si="0"/>
        <v>4.5</v>
      </c>
    </row>
    <row r="51" spans="1:17" ht="12.75">
      <c r="A51" s="32">
        <v>44</v>
      </c>
      <c r="B51" s="15"/>
      <c r="C51" s="16" t="s">
        <v>174</v>
      </c>
      <c r="D51" s="6" t="s">
        <v>14</v>
      </c>
      <c r="E51" s="8">
        <v>1391</v>
      </c>
      <c r="F51" s="19" t="s">
        <v>175</v>
      </c>
      <c r="G51" s="43"/>
      <c r="H51" s="43"/>
      <c r="I51" s="15"/>
      <c r="J51" s="15"/>
      <c r="K51" s="40"/>
      <c r="L51" s="40"/>
      <c r="M51" s="14">
        <v>9</v>
      </c>
      <c r="N51" s="36">
        <v>2.5</v>
      </c>
      <c r="O51" s="31">
        <v>1</v>
      </c>
      <c r="P51" s="47">
        <f t="shared" si="1"/>
        <v>209</v>
      </c>
      <c r="Q51" s="31">
        <f t="shared" si="0"/>
        <v>2.5</v>
      </c>
    </row>
    <row r="52" spans="1:17" ht="12.75">
      <c r="A52" s="32">
        <v>45</v>
      </c>
      <c r="B52" s="15"/>
      <c r="C52" s="16" t="s">
        <v>136</v>
      </c>
      <c r="D52" s="6" t="s">
        <v>14</v>
      </c>
      <c r="E52" s="8">
        <v>1618</v>
      </c>
      <c r="F52" s="19" t="s">
        <v>21</v>
      </c>
      <c r="G52" s="43"/>
      <c r="H52" s="43"/>
      <c r="I52" s="18"/>
      <c r="J52" s="18"/>
      <c r="K52" s="39">
        <v>10</v>
      </c>
      <c r="L52" s="39">
        <v>4</v>
      </c>
      <c r="M52" s="15"/>
      <c r="N52" s="35"/>
      <c r="O52" s="31">
        <v>1</v>
      </c>
      <c r="P52" s="47">
        <f t="shared" si="1"/>
        <v>210</v>
      </c>
      <c r="Q52" s="31">
        <f t="shared" si="0"/>
        <v>4</v>
      </c>
    </row>
    <row r="53" spans="1:17" ht="12.75">
      <c r="A53" s="32">
        <v>46</v>
      </c>
      <c r="B53" s="15"/>
      <c r="C53" s="16" t="s">
        <v>176</v>
      </c>
      <c r="D53" s="6" t="s">
        <v>14</v>
      </c>
      <c r="E53" s="8">
        <v>1734</v>
      </c>
      <c r="F53" s="19" t="s">
        <v>169</v>
      </c>
      <c r="G53" s="43"/>
      <c r="H53" s="43"/>
      <c r="I53" s="15"/>
      <c r="J53" s="15"/>
      <c r="K53" s="40"/>
      <c r="L53" s="40"/>
      <c r="M53" s="14">
        <v>10</v>
      </c>
      <c r="N53" s="36">
        <v>2</v>
      </c>
      <c r="O53" s="31">
        <v>1</v>
      </c>
      <c r="P53" s="47">
        <f t="shared" si="1"/>
        <v>210</v>
      </c>
      <c r="Q53" s="31">
        <f t="shared" si="0"/>
        <v>2</v>
      </c>
    </row>
    <row r="54" spans="1:17" ht="12.75">
      <c r="A54" s="32">
        <v>47</v>
      </c>
      <c r="B54" s="17"/>
      <c r="C54" s="16" t="s">
        <v>31</v>
      </c>
      <c r="D54" s="6" t="s">
        <v>14</v>
      </c>
      <c r="E54" s="8">
        <v>1887</v>
      </c>
      <c r="F54" s="19" t="s">
        <v>19</v>
      </c>
      <c r="G54" s="42">
        <v>11</v>
      </c>
      <c r="H54" s="42">
        <v>4</v>
      </c>
      <c r="I54" s="15"/>
      <c r="J54" s="15"/>
      <c r="K54" s="40"/>
      <c r="L54" s="40"/>
      <c r="M54" s="15"/>
      <c r="N54" s="35"/>
      <c r="O54" s="31">
        <v>1</v>
      </c>
      <c r="P54" s="47">
        <f t="shared" si="1"/>
        <v>211</v>
      </c>
      <c r="Q54" s="31">
        <f t="shared" si="0"/>
        <v>4</v>
      </c>
    </row>
    <row r="55" spans="1:17" ht="12.75">
      <c r="A55" s="32">
        <v>48</v>
      </c>
      <c r="B55" s="15"/>
      <c r="C55" s="16" t="s">
        <v>137</v>
      </c>
      <c r="D55" s="6" t="s">
        <v>14</v>
      </c>
      <c r="E55" s="8">
        <v>1961</v>
      </c>
      <c r="F55" s="19" t="s">
        <v>19</v>
      </c>
      <c r="G55" s="43"/>
      <c r="H55" s="43"/>
      <c r="I55" s="18"/>
      <c r="J55" s="18"/>
      <c r="K55" s="39">
        <v>11</v>
      </c>
      <c r="L55" s="39">
        <v>4</v>
      </c>
      <c r="M55" s="15"/>
      <c r="N55" s="35"/>
      <c r="O55" s="31">
        <v>1</v>
      </c>
      <c r="P55" s="47">
        <f t="shared" si="1"/>
        <v>211</v>
      </c>
      <c r="Q55" s="31">
        <f t="shared" si="0"/>
        <v>4</v>
      </c>
    </row>
    <row r="56" spans="1:17" ht="12.75">
      <c r="A56" s="32">
        <v>49</v>
      </c>
      <c r="B56" s="15"/>
      <c r="C56" s="6" t="s">
        <v>177</v>
      </c>
      <c r="D56" s="6" t="s">
        <v>14</v>
      </c>
      <c r="E56" s="8">
        <v>1500</v>
      </c>
      <c r="F56" s="19" t="s">
        <v>169</v>
      </c>
      <c r="G56" s="43"/>
      <c r="H56" s="43"/>
      <c r="I56" s="15"/>
      <c r="J56" s="15"/>
      <c r="K56" s="40"/>
      <c r="L56" s="40"/>
      <c r="M56" s="14">
        <v>11</v>
      </c>
      <c r="N56" s="36">
        <v>2</v>
      </c>
      <c r="O56" s="31">
        <v>1</v>
      </c>
      <c r="P56" s="47">
        <f t="shared" si="1"/>
        <v>211</v>
      </c>
      <c r="Q56" s="31">
        <f t="shared" si="0"/>
        <v>2</v>
      </c>
    </row>
    <row r="57" spans="1:17" ht="12.75">
      <c r="A57" s="32">
        <v>50</v>
      </c>
      <c r="B57" s="17"/>
      <c r="C57" s="6" t="s">
        <v>35</v>
      </c>
      <c r="D57" s="6" t="s">
        <v>14</v>
      </c>
      <c r="E57" s="8">
        <v>1841</v>
      </c>
      <c r="F57" s="19" t="s">
        <v>19</v>
      </c>
      <c r="G57" s="42">
        <v>14</v>
      </c>
      <c r="H57" s="42">
        <v>4</v>
      </c>
      <c r="I57" s="15"/>
      <c r="J57" s="15"/>
      <c r="K57" s="40"/>
      <c r="L57" s="40"/>
      <c r="M57" s="15"/>
      <c r="N57" s="35"/>
      <c r="O57" s="31">
        <v>1</v>
      </c>
      <c r="P57" s="47">
        <f t="shared" si="1"/>
        <v>214</v>
      </c>
      <c r="Q57" s="31">
        <f t="shared" si="0"/>
        <v>4</v>
      </c>
    </row>
    <row r="58" spans="1:17" ht="12.75">
      <c r="A58" s="32">
        <v>51</v>
      </c>
      <c r="B58" s="15"/>
      <c r="C58" s="6" t="s">
        <v>92</v>
      </c>
      <c r="D58" s="6" t="s">
        <v>14</v>
      </c>
      <c r="E58" s="8">
        <v>1971</v>
      </c>
      <c r="F58" s="19" t="s">
        <v>70</v>
      </c>
      <c r="G58" s="43"/>
      <c r="H58" s="43"/>
      <c r="I58" s="14">
        <v>14</v>
      </c>
      <c r="J58" s="14">
        <v>4</v>
      </c>
      <c r="K58" s="40"/>
      <c r="L58" s="40"/>
      <c r="M58" s="15"/>
      <c r="N58" s="35"/>
      <c r="O58" s="31">
        <v>1</v>
      </c>
      <c r="P58" s="47">
        <f t="shared" si="1"/>
        <v>214</v>
      </c>
      <c r="Q58" s="31">
        <f t="shared" si="0"/>
        <v>4</v>
      </c>
    </row>
    <row r="59" spans="1:17" ht="12.75">
      <c r="A59" s="32">
        <v>52</v>
      </c>
      <c r="B59" s="15"/>
      <c r="C59" s="6" t="s">
        <v>140</v>
      </c>
      <c r="D59" s="6" t="s">
        <v>14</v>
      </c>
      <c r="E59" s="8">
        <v>1901</v>
      </c>
      <c r="F59" s="19" t="s">
        <v>70</v>
      </c>
      <c r="G59" s="43"/>
      <c r="H59" s="43"/>
      <c r="I59" s="18"/>
      <c r="J59" s="18"/>
      <c r="K59" s="39">
        <v>14</v>
      </c>
      <c r="L59" s="39">
        <v>4</v>
      </c>
      <c r="M59" s="15"/>
      <c r="N59" s="35"/>
      <c r="O59" s="31">
        <v>1</v>
      </c>
      <c r="P59" s="47">
        <f t="shared" si="1"/>
        <v>214</v>
      </c>
      <c r="Q59" s="31">
        <f t="shared" si="0"/>
        <v>4</v>
      </c>
    </row>
    <row r="60" spans="1:17" ht="12.75">
      <c r="A60" s="32">
        <v>53</v>
      </c>
      <c r="B60" s="15"/>
      <c r="C60" s="6" t="s">
        <v>93</v>
      </c>
      <c r="D60" s="6" t="s">
        <v>14</v>
      </c>
      <c r="E60" s="8">
        <v>1681</v>
      </c>
      <c r="F60" s="19" t="s">
        <v>70</v>
      </c>
      <c r="G60" s="43"/>
      <c r="H60" s="43"/>
      <c r="I60" s="14">
        <v>15</v>
      </c>
      <c r="J60" s="14">
        <v>4</v>
      </c>
      <c r="K60" s="40"/>
      <c r="L60" s="40"/>
      <c r="M60" s="15"/>
      <c r="N60" s="35"/>
      <c r="O60" s="31">
        <v>1</v>
      </c>
      <c r="P60" s="47">
        <f t="shared" si="1"/>
        <v>215</v>
      </c>
      <c r="Q60" s="31">
        <f t="shared" si="0"/>
        <v>4</v>
      </c>
    </row>
    <row r="61" spans="1:17" ht="12.75">
      <c r="A61" s="32">
        <v>54</v>
      </c>
      <c r="B61" s="17"/>
      <c r="C61" s="6" t="s">
        <v>39</v>
      </c>
      <c r="D61" s="6" t="s">
        <v>14</v>
      </c>
      <c r="E61" s="8">
        <v>1288</v>
      </c>
      <c r="F61" s="19" t="s">
        <v>40</v>
      </c>
      <c r="G61" s="42">
        <v>17</v>
      </c>
      <c r="H61" s="42">
        <v>4</v>
      </c>
      <c r="I61" s="15"/>
      <c r="J61" s="15"/>
      <c r="K61" s="40"/>
      <c r="L61" s="40"/>
      <c r="M61" s="15"/>
      <c r="N61" s="35"/>
      <c r="O61" s="31">
        <v>1</v>
      </c>
      <c r="P61" s="47">
        <f t="shared" si="1"/>
        <v>217</v>
      </c>
      <c r="Q61" s="31">
        <f t="shared" si="0"/>
        <v>4</v>
      </c>
    </row>
    <row r="62" spans="1:17" ht="12.75">
      <c r="A62" s="32">
        <v>55</v>
      </c>
      <c r="B62" s="15"/>
      <c r="C62" s="6" t="s">
        <v>142</v>
      </c>
      <c r="D62" s="6" t="s">
        <v>14</v>
      </c>
      <c r="E62" s="8">
        <v>1777</v>
      </c>
      <c r="F62" s="19" t="s">
        <v>143</v>
      </c>
      <c r="G62" s="43"/>
      <c r="H62" s="43"/>
      <c r="I62" s="18"/>
      <c r="J62" s="18"/>
      <c r="K62" s="39">
        <v>17</v>
      </c>
      <c r="L62" s="39">
        <v>3.5</v>
      </c>
      <c r="M62" s="15"/>
      <c r="N62" s="35"/>
      <c r="O62" s="31">
        <v>1</v>
      </c>
      <c r="P62" s="47">
        <f t="shared" si="1"/>
        <v>217</v>
      </c>
      <c r="Q62" s="31">
        <f t="shared" si="0"/>
        <v>3.5</v>
      </c>
    </row>
    <row r="63" spans="1:17" ht="12.75">
      <c r="A63" s="32">
        <v>56</v>
      </c>
      <c r="B63" s="15"/>
      <c r="C63" s="6" t="s">
        <v>96</v>
      </c>
      <c r="D63" s="6" t="s">
        <v>14</v>
      </c>
      <c r="E63" s="8">
        <v>1811</v>
      </c>
      <c r="F63" s="19" t="s">
        <v>19</v>
      </c>
      <c r="G63" s="43"/>
      <c r="H63" s="43"/>
      <c r="I63" s="14">
        <v>19</v>
      </c>
      <c r="J63" s="14">
        <v>3.5</v>
      </c>
      <c r="K63" s="40"/>
      <c r="L63" s="40"/>
      <c r="M63" s="15"/>
      <c r="N63" s="35"/>
      <c r="O63" s="31">
        <v>1</v>
      </c>
      <c r="P63" s="47">
        <f t="shared" si="1"/>
        <v>219</v>
      </c>
      <c r="Q63" s="31">
        <f t="shared" si="0"/>
        <v>3.5</v>
      </c>
    </row>
    <row r="64" spans="1:17" ht="12.75">
      <c r="A64" s="32">
        <v>57</v>
      </c>
      <c r="B64" s="15"/>
      <c r="C64" s="6" t="s">
        <v>43</v>
      </c>
      <c r="D64" s="6" t="s">
        <v>14</v>
      </c>
      <c r="E64" s="8">
        <v>1524</v>
      </c>
      <c r="F64" s="19" t="s">
        <v>44</v>
      </c>
      <c r="G64" s="42">
        <v>19</v>
      </c>
      <c r="H64" s="42">
        <v>3.5</v>
      </c>
      <c r="I64" s="15"/>
      <c r="J64" s="15"/>
      <c r="K64" s="40"/>
      <c r="L64" s="40"/>
      <c r="M64" s="15"/>
      <c r="N64" s="35"/>
      <c r="O64" s="31">
        <v>1</v>
      </c>
      <c r="P64" s="47">
        <f t="shared" si="1"/>
        <v>219</v>
      </c>
      <c r="Q64" s="31">
        <f t="shared" si="0"/>
        <v>3.5</v>
      </c>
    </row>
    <row r="65" spans="1:17" ht="12.75">
      <c r="A65" s="32">
        <v>58</v>
      </c>
      <c r="B65" s="17"/>
      <c r="C65" s="6" t="s">
        <v>147</v>
      </c>
      <c r="D65" s="6" t="s">
        <v>14</v>
      </c>
      <c r="E65" s="8">
        <v>1500</v>
      </c>
      <c r="F65" s="19" t="s">
        <v>143</v>
      </c>
      <c r="G65" s="43"/>
      <c r="H65" s="43"/>
      <c r="I65" s="18"/>
      <c r="J65" s="18"/>
      <c r="K65" s="39">
        <v>21</v>
      </c>
      <c r="L65" s="39">
        <v>3</v>
      </c>
      <c r="M65" s="15"/>
      <c r="N65" s="35"/>
      <c r="O65" s="31">
        <v>1</v>
      </c>
      <c r="P65" s="47">
        <f t="shared" si="1"/>
        <v>221</v>
      </c>
      <c r="Q65" s="31">
        <f t="shared" si="0"/>
        <v>3</v>
      </c>
    </row>
    <row r="66" spans="1:17" ht="12.75">
      <c r="A66" s="32">
        <v>59</v>
      </c>
      <c r="B66" s="15"/>
      <c r="C66" s="6" t="s">
        <v>98</v>
      </c>
      <c r="D66" s="6" t="s">
        <v>14</v>
      </c>
      <c r="E66" s="8">
        <v>0</v>
      </c>
      <c r="F66" s="19"/>
      <c r="G66" s="43"/>
      <c r="H66" s="43"/>
      <c r="I66" s="14">
        <v>22</v>
      </c>
      <c r="J66" s="14">
        <v>3</v>
      </c>
      <c r="K66" s="40"/>
      <c r="L66" s="40"/>
      <c r="M66" s="15"/>
      <c r="N66" s="35"/>
      <c r="O66" s="31">
        <v>1</v>
      </c>
      <c r="P66" s="47">
        <f t="shared" si="1"/>
        <v>222</v>
      </c>
      <c r="Q66" s="31">
        <f t="shared" si="0"/>
        <v>3</v>
      </c>
    </row>
    <row r="67" spans="1:17" ht="12.75">
      <c r="A67" s="32">
        <v>60</v>
      </c>
      <c r="B67" s="15"/>
      <c r="C67" s="6" t="s">
        <v>148</v>
      </c>
      <c r="D67" s="6" t="s">
        <v>14</v>
      </c>
      <c r="E67" s="8">
        <v>1717</v>
      </c>
      <c r="F67" s="19" t="s">
        <v>30</v>
      </c>
      <c r="G67" s="43"/>
      <c r="H67" s="43"/>
      <c r="I67" s="18"/>
      <c r="J67" s="18"/>
      <c r="K67" s="39">
        <v>22</v>
      </c>
      <c r="L67" s="39">
        <v>3</v>
      </c>
      <c r="M67" s="15"/>
      <c r="N67" s="35"/>
      <c r="O67" s="31">
        <v>1</v>
      </c>
      <c r="P67" s="47">
        <f t="shared" si="1"/>
        <v>222</v>
      </c>
      <c r="Q67" s="31">
        <f t="shared" si="0"/>
        <v>3</v>
      </c>
    </row>
    <row r="68" spans="1:17" ht="12.75">
      <c r="A68" s="32">
        <v>61</v>
      </c>
      <c r="B68" s="15"/>
      <c r="C68" s="6" t="s">
        <v>48</v>
      </c>
      <c r="D68" s="6" t="s">
        <v>14</v>
      </c>
      <c r="E68" s="8">
        <v>1634</v>
      </c>
      <c r="F68" s="19" t="s">
        <v>49</v>
      </c>
      <c r="G68" s="42">
        <v>23</v>
      </c>
      <c r="H68" s="42">
        <v>3</v>
      </c>
      <c r="I68" s="15"/>
      <c r="J68" s="15"/>
      <c r="K68" s="40"/>
      <c r="L68" s="40"/>
      <c r="M68" s="15"/>
      <c r="N68" s="35"/>
      <c r="O68" s="31">
        <v>1</v>
      </c>
      <c r="P68" s="47">
        <f t="shared" si="1"/>
        <v>223</v>
      </c>
      <c r="Q68" s="31">
        <f t="shared" si="0"/>
        <v>3</v>
      </c>
    </row>
    <row r="69" spans="1:17" ht="12.75">
      <c r="A69" s="32">
        <v>62</v>
      </c>
      <c r="B69" s="17"/>
      <c r="C69" s="6" t="s">
        <v>99</v>
      </c>
      <c r="D69" s="6" t="s">
        <v>14</v>
      </c>
      <c r="E69" s="8">
        <v>1561</v>
      </c>
      <c r="F69" s="19" t="s">
        <v>21</v>
      </c>
      <c r="G69" s="43"/>
      <c r="H69" s="43"/>
      <c r="I69" s="14">
        <v>23</v>
      </c>
      <c r="J69" s="14">
        <v>3</v>
      </c>
      <c r="K69" s="40"/>
      <c r="L69" s="40"/>
      <c r="M69" s="15"/>
      <c r="N69" s="35"/>
      <c r="O69" s="31">
        <v>1</v>
      </c>
      <c r="P69" s="47">
        <f t="shared" si="1"/>
        <v>223</v>
      </c>
      <c r="Q69" s="31">
        <f t="shared" si="0"/>
        <v>3</v>
      </c>
    </row>
    <row r="70" spans="1:17" ht="12.75">
      <c r="A70" s="32">
        <v>63</v>
      </c>
      <c r="B70" s="15"/>
      <c r="C70" s="6" t="s">
        <v>50</v>
      </c>
      <c r="D70" s="6" t="s">
        <v>14</v>
      </c>
      <c r="E70" s="8">
        <v>1491</v>
      </c>
      <c r="F70" s="19" t="s">
        <v>40</v>
      </c>
      <c r="G70" s="42">
        <v>24</v>
      </c>
      <c r="H70" s="42">
        <v>3</v>
      </c>
      <c r="I70" s="15"/>
      <c r="J70" s="15"/>
      <c r="K70" s="40"/>
      <c r="L70" s="40"/>
      <c r="M70" s="15"/>
      <c r="N70" s="35"/>
      <c r="O70" s="31">
        <v>1</v>
      </c>
      <c r="P70" s="47">
        <f t="shared" si="1"/>
        <v>224</v>
      </c>
      <c r="Q70" s="31">
        <f t="shared" si="0"/>
        <v>3</v>
      </c>
    </row>
    <row r="71" spans="1:17" ht="12.75">
      <c r="A71" s="32">
        <v>64</v>
      </c>
      <c r="B71" s="17"/>
      <c r="C71" s="6" t="s">
        <v>150</v>
      </c>
      <c r="D71" s="6" t="s">
        <v>14</v>
      </c>
      <c r="E71" s="8">
        <v>1585</v>
      </c>
      <c r="F71" s="19" t="s">
        <v>143</v>
      </c>
      <c r="G71" s="43"/>
      <c r="H71" s="43"/>
      <c r="I71" s="18"/>
      <c r="J71" s="18"/>
      <c r="K71" s="39">
        <v>24</v>
      </c>
      <c r="L71" s="39">
        <v>2.5</v>
      </c>
      <c r="M71" s="15"/>
      <c r="N71" s="35"/>
      <c r="O71" s="31">
        <v>1</v>
      </c>
      <c r="P71" s="47">
        <f t="shared" si="1"/>
        <v>224</v>
      </c>
      <c r="Q71" s="31">
        <f t="shared" si="0"/>
        <v>2.5</v>
      </c>
    </row>
    <row r="72" spans="1:17" ht="12.75">
      <c r="A72" s="32">
        <v>65</v>
      </c>
      <c r="B72" s="15"/>
      <c r="C72" s="6" t="s">
        <v>100</v>
      </c>
      <c r="D72" s="6" t="s">
        <v>14</v>
      </c>
      <c r="E72" s="8">
        <v>1816</v>
      </c>
      <c r="F72" s="19" t="s">
        <v>89</v>
      </c>
      <c r="G72" s="43"/>
      <c r="H72" s="43"/>
      <c r="I72" s="14">
        <v>25</v>
      </c>
      <c r="J72" s="14">
        <v>2.5</v>
      </c>
      <c r="K72" s="40"/>
      <c r="L72" s="40"/>
      <c r="M72" s="15"/>
      <c r="N72" s="35"/>
      <c r="O72" s="31">
        <v>1</v>
      </c>
      <c r="P72" s="47">
        <f t="shared" si="1"/>
        <v>225</v>
      </c>
      <c r="Q72" s="31">
        <f aca="true" t="shared" si="2" ref="Q72:Q86">H72+J72+L72+N72</f>
        <v>2.5</v>
      </c>
    </row>
    <row r="73" spans="1:17" ht="12.75">
      <c r="A73" s="32">
        <v>66</v>
      </c>
      <c r="B73" s="15"/>
      <c r="C73" s="6" t="s">
        <v>55</v>
      </c>
      <c r="D73" s="6" t="s">
        <v>14</v>
      </c>
      <c r="E73" s="8">
        <v>1135</v>
      </c>
      <c r="F73" s="19" t="s">
        <v>40</v>
      </c>
      <c r="G73" s="42">
        <v>28</v>
      </c>
      <c r="H73" s="42">
        <v>3</v>
      </c>
      <c r="I73" s="15"/>
      <c r="J73" s="15"/>
      <c r="K73" s="40"/>
      <c r="L73" s="40"/>
      <c r="M73" s="15"/>
      <c r="N73" s="35"/>
      <c r="O73" s="31">
        <v>1</v>
      </c>
      <c r="P73" s="47">
        <f t="shared" si="1"/>
        <v>228</v>
      </c>
      <c r="Q73" s="31">
        <f t="shared" si="2"/>
        <v>3</v>
      </c>
    </row>
    <row r="74" spans="1:17" ht="12.75">
      <c r="A74" s="32">
        <v>67</v>
      </c>
      <c r="B74" s="17"/>
      <c r="C74" s="6" t="s">
        <v>152</v>
      </c>
      <c r="D74" s="6" t="s">
        <v>14</v>
      </c>
      <c r="E74" s="8">
        <v>1052</v>
      </c>
      <c r="F74" s="19" t="s">
        <v>154</v>
      </c>
      <c r="G74" s="43"/>
      <c r="H74" s="43"/>
      <c r="I74" s="18"/>
      <c r="J74" s="18"/>
      <c r="K74" s="39">
        <v>28</v>
      </c>
      <c r="L74" s="39">
        <v>2.5</v>
      </c>
      <c r="M74" s="15"/>
      <c r="N74" s="35"/>
      <c r="O74" s="31">
        <v>1</v>
      </c>
      <c r="P74" s="47">
        <f t="shared" si="1"/>
        <v>228</v>
      </c>
      <c r="Q74" s="31">
        <f t="shared" si="2"/>
        <v>2.5</v>
      </c>
    </row>
    <row r="75" spans="1:17" ht="12.75">
      <c r="A75" s="32">
        <v>68</v>
      </c>
      <c r="B75" s="15"/>
      <c r="C75" s="6" t="s">
        <v>56</v>
      </c>
      <c r="D75" s="6" t="s">
        <v>14</v>
      </c>
      <c r="E75" s="8">
        <v>1239</v>
      </c>
      <c r="F75" s="19" t="s">
        <v>23</v>
      </c>
      <c r="G75" s="42">
        <v>29</v>
      </c>
      <c r="H75" s="42">
        <v>3</v>
      </c>
      <c r="I75" s="15"/>
      <c r="J75" s="15"/>
      <c r="K75" s="40"/>
      <c r="L75" s="40"/>
      <c r="M75" s="15"/>
      <c r="N75" s="35"/>
      <c r="O75" s="31">
        <v>1</v>
      </c>
      <c r="P75" s="47">
        <f aca="true" t="shared" si="3" ref="P75:P86">(G75+I75+K75+M75)+(3-O75)*100</f>
        <v>229</v>
      </c>
      <c r="Q75" s="31">
        <f t="shared" si="2"/>
        <v>3</v>
      </c>
    </row>
    <row r="76" spans="1:17" ht="12.75">
      <c r="A76" s="32">
        <v>69</v>
      </c>
      <c r="B76" s="17"/>
      <c r="C76" s="6" t="s">
        <v>101</v>
      </c>
      <c r="D76" s="6" t="s">
        <v>14</v>
      </c>
      <c r="E76" s="8">
        <v>1335</v>
      </c>
      <c r="F76" s="19" t="s">
        <v>89</v>
      </c>
      <c r="G76" s="43"/>
      <c r="H76" s="43"/>
      <c r="I76" s="14">
        <v>29</v>
      </c>
      <c r="J76" s="14">
        <v>2</v>
      </c>
      <c r="K76" s="40"/>
      <c r="L76" s="40"/>
      <c r="M76" s="15"/>
      <c r="N76" s="35"/>
      <c r="O76" s="31">
        <v>1</v>
      </c>
      <c r="P76" s="47">
        <f t="shared" si="3"/>
        <v>229</v>
      </c>
      <c r="Q76" s="31">
        <f t="shared" si="2"/>
        <v>2</v>
      </c>
    </row>
    <row r="77" spans="1:17" ht="12.75">
      <c r="A77" s="32">
        <v>70</v>
      </c>
      <c r="B77" s="15"/>
      <c r="C77" s="6" t="s">
        <v>57</v>
      </c>
      <c r="D77" s="6" t="s">
        <v>14</v>
      </c>
      <c r="E77" s="8">
        <v>1649</v>
      </c>
      <c r="F77" s="19" t="s">
        <v>58</v>
      </c>
      <c r="G77" s="42">
        <v>30</v>
      </c>
      <c r="H77" s="42">
        <v>3</v>
      </c>
      <c r="I77" s="15"/>
      <c r="J77" s="15"/>
      <c r="K77" s="40"/>
      <c r="L77" s="40"/>
      <c r="M77" s="15"/>
      <c r="N77" s="35"/>
      <c r="O77" s="31">
        <v>1</v>
      </c>
      <c r="P77" s="47">
        <f t="shared" si="3"/>
        <v>230</v>
      </c>
      <c r="Q77" s="31">
        <f t="shared" si="2"/>
        <v>3</v>
      </c>
    </row>
    <row r="78" spans="1:17" ht="12.75">
      <c r="A78" s="32">
        <v>71</v>
      </c>
      <c r="B78" s="17"/>
      <c r="C78" s="6" t="s">
        <v>59</v>
      </c>
      <c r="D78" s="6" t="s">
        <v>14</v>
      </c>
      <c r="E78" s="8">
        <v>1946</v>
      </c>
      <c r="F78" s="19" t="s">
        <v>15</v>
      </c>
      <c r="G78" s="42">
        <v>31</v>
      </c>
      <c r="H78" s="42">
        <v>2.5</v>
      </c>
      <c r="I78" s="15"/>
      <c r="J78" s="15"/>
      <c r="K78" s="40"/>
      <c r="L78" s="40"/>
      <c r="M78" s="29"/>
      <c r="N78" s="37"/>
      <c r="O78" s="31">
        <v>1</v>
      </c>
      <c r="P78" s="47">
        <f t="shared" si="3"/>
        <v>231</v>
      </c>
      <c r="Q78" s="31">
        <f t="shared" si="2"/>
        <v>2.5</v>
      </c>
    </row>
    <row r="79" spans="1:17" ht="12.75">
      <c r="A79" s="32">
        <v>72</v>
      </c>
      <c r="B79" s="17"/>
      <c r="C79" s="6" t="s">
        <v>157</v>
      </c>
      <c r="D79" s="6" t="s">
        <v>14</v>
      </c>
      <c r="E79" s="8">
        <v>1247</v>
      </c>
      <c r="F79" s="19" t="s">
        <v>37</v>
      </c>
      <c r="G79" s="43"/>
      <c r="H79" s="43"/>
      <c r="I79" s="18"/>
      <c r="J79" s="18"/>
      <c r="K79" s="39">
        <v>31</v>
      </c>
      <c r="L79" s="39">
        <v>2</v>
      </c>
      <c r="M79" s="28"/>
      <c r="N79" s="13"/>
      <c r="O79" s="31">
        <v>1</v>
      </c>
      <c r="P79" s="47">
        <f t="shared" si="3"/>
        <v>231</v>
      </c>
      <c r="Q79" s="31">
        <f t="shared" si="2"/>
        <v>2</v>
      </c>
    </row>
    <row r="80" spans="1:17" ht="12.75">
      <c r="A80" s="32">
        <v>73</v>
      </c>
      <c r="B80" s="15"/>
      <c r="C80" s="6" t="s">
        <v>61</v>
      </c>
      <c r="D80" s="6" t="s">
        <v>14</v>
      </c>
      <c r="E80" s="8">
        <v>1623</v>
      </c>
      <c r="F80" s="19" t="s">
        <v>34</v>
      </c>
      <c r="G80" s="42">
        <v>33</v>
      </c>
      <c r="H80" s="42">
        <v>2</v>
      </c>
      <c r="I80" s="15"/>
      <c r="J80" s="15"/>
      <c r="K80" s="40"/>
      <c r="L80" s="40"/>
      <c r="M80" s="28"/>
      <c r="N80" s="13"/>
      <c r="O80" s="31">
        <v>1</v>
      </c>
      <c r="P80" s="47">
        <f t="shared" si="3"/>
        <v>233</v>
      </c>
      <c r="Q80" s="31">
        <f t="shared" si="2"/>
        <v>2</v>
      </c>
    </row>
    <row r="81" spans="1:17" ht="12.75">
      <c r="A81" s="32">
        <v>74</v>
      </c>
      <c r="B81" s="15"/>
      <c r="C81" s="6" t="s">
        <v>104</v>
      </c>
      <c r="D81" s="6" t="s">
        <v>14</v>
      </c>
      <c r="E81" s="8">
        <v>1514</v>
      </c>
      <c r="F81" s="19" t="s">
        <v>19</v>
      </c>
      <c r="G81" s="43"/>
      <c r="H81" s="43"/>
      <c r="I81" s="14">
        <v>33</v>
      </c>
      <c r="J81" s="14">
        <v>0</v>
      </c>
      <c r="K81" s="40"/>
      <c r="L81" s="40"/>
      <c r="M81" s="28"/>
      <c r="N81" s="13"/>
      <c r="O81" s="31">
        <f>1</f>
        <v>1</v>
      </c>
      <c r="P81" s="47">
        <f t="shared" si="3"/>
        <v>233</v>
      </c>
      <c r="Q81" s="31">
        <f t="shared" si="2"/>
        <v>0</v>
      </c>
    </row>
    <row r="82" spans="1:17" ht="12.75">
      <c r="A82" s="32">
        <v>75</v>
      </c>
      <c r="B82" s="15"/>
      <c r="C82" s="6" t="s">
        <v>62</v>
      </c>
      <c r="D82" s="6" t="s">
        <v>14</v>
      </c>
      <c r="E82" s="8">
        <v>1536</v>
      </c>
      <c r="F82" s="19" t="s">
        <v>19</v>
      </c>
      <c r="G82" s="42">
        <v>34</v>
      </c>
      <c r="H82" s="42">
        <v>2</v>
      </c>
      <c r="I82" s="15"/>
      <c r="J82" s="15"/>
      <c r="K82" s="40"/>
      <c r="L82" s="40"/>
      <c r="M82" s="28"/>
      <c r="N82" s="13"/>
      <c r="O82" s="31">
        <v>1</v>
      </c>
      <c r="P82" s="47">
        <f t="shared" si="3"/>
        <v>234</v>
      </c>
      <c r="Q82" s="31">
        <f t="shared" si="2"/>
        <v>2</v>
      </c>
    </row>
    <row r="83" spans="1:17" ht="12.75">
      <c r="A83" s="32">
        <v>76</v>
      </c>
      <c r="B83" s="17"/>
      <c r="C83" s="6" t="s">
        <v>65</v>
      </c>
      <c r="D83" s="6" t="s">
        <v>14</v>
      </c>
      <c r="E83" s="8">
        <v>1054</v>
      </c>
      <c r="F83" s="19" t="s">
        <v>40</v>
      </c>
      <c r="G83" s="42">
        <v>36</v>
      </c>
      <c r="H83" s="42">
        <v>2</v>
      </c>
      <c r="I83" s="15"/>
      <c r="J83" s="15"/>
      <c r="K83" s="40"/>
      <c r="L83" s="40"/>
      <c r="M83" s="28"/>
      <c r="N83" s="13"/>
      <c r="O83" s="31">
        <v>1</v>
      </c>
      <c r="P83" s="47">
        <f t="shared" si="3"/>
        <v>236</v>
      </c>
      <c r="Q83" s="31">
        <f t="shared" si="2"/>
        <v>2</v>
      </c>
    </row>
    <row r="84" spans="1:17" ht="12.75">
      <c r="A84" s="32">
        <v>77</v>
      </c>
      <c r="B84" s="17"/>
      <c r="C84" s="6" t="s">
        <v>66</v>
      </c>
      <c r="D84" s="6" t="s">
        <v>14</v>
      </c>
      <c r="E84" s="8">
        <v>1017</v>
      </c>
      <c r="F84" s="19" t="s">
        <v>40</v>
      </c>
      <c r="G84" s="42">
        <v>37</v>
      </c>
      <c r="H84" s="42">
        <v>1</v>
      </c>
      <c r="I84" s="15"/>
      <c r="J84" s="15"/>
      <c r="K84" s="40"/>
      <c r="L84" s="40"/>
      <c r="M84" s="28"/>
      <c r="N84" s="13"/>
      <c r="O84" s="31">
        <v>1</v>
      </c>
      <c r="P84" s="47">
        <f t="shared" si="3"/>
        <v>237</v>
      </c>
      <c r="Q84" s="31">
        <f t="shared" si="2"/>
        <v>1</v>
      </c>
    </row>
    <row r="85" spans="1:17" ht="12.75">
      <c r="A85" s="32">
        <v>78</v>
      </c>
      <c r="B85" s="17"/>
      <c r="C85" s="6" t="s">
        <v>67</v>
      </c>
      <c r="D85" s="6" t="s">
        <v>14</v>
      </c>
      <c r="E85" s="8">
        <v>0</v>
      </c>
      <c r="F85" s="19" t="s">
        <v>58</v>
      </c>
      <c r="G85" s="42">
        <v>38</v>
      </c>
      <c r="H85" s="42">
        <v>1</v>
      </c>
      <c r="I85" s="15"/>
      <c r="J85" s="15"/>
      <c r="K85" s="40"/>
      <c r="L85" s="40"/>
      <c r="M85" s="28"/>
      <c r="N85" s="13"/>
      <c r="O85" s="31">
        <v>1</v>
      </c>
      <c r="P85" s="47">
        <f t="shared" si="3"/>
        <v>238</v>
      </c>
      <c r="Q85" s="31">
        <f t="shared" si="2"/>
        <v>1</v>
      </c>
    </row>
    <row r="86" spans="1:17" ht="12.75">
      <c r="A86" s="32">
        <v>79</v>
      </c>
      <c r="B86" s="17" t="s">
        <v>68</v>
      </c>
      <c r="C86" s="6" t="s">
        <v>69</v>
      </c>
      <c r="D86" s="6" t="s">
        <v>14</v>
      </c>
      <c r="E86" s="8">
        <v>1859</v>
      </c>
      <c r="F86" s="19" t="s">
        <v>70</v>
      </c>
      <c r="G86" s="42">
        <v>39</v>
      </c>
      <c r="H86" s="42">
        <v>1</v>
      </c>
      <c r="I86" s="15"/>
      <c r="J86" s="15"/>
      <c r="K86" s="40"/>
      <c r="L86" s="40"/>
      <c r="M86" s="28"/>
      <c r="N86" s="13"/>
      <c r="O86" s="31">
        <v>1</v>
      </c>
      <c r="P86" s="47">
        <f t="shared" si="3"/>
        <v>239</v>
      </c>
      <c r="Q86" s="31">
        <f t="shared" si="2"/>
        <v>1</v>
      </c>
    </row>
    <row r="95" ht="12.75">
      <c r="A95" s="12" t="s">
        <v>79</v>
      </c>
    </row>
  </sheetData>
  <sheetProtection/>
  <hyperlinks>
    <hyperlink ref="A1:H1" r:id="rId1" display="Da base de dados do torneio do Chess-Results http://chess-results.com"/>
    <hyperlink ref="A58:J58" r:id="rId2" display="http://chess-results.com/"/>
    <hyperlink ref="C57:J57" r:id="rId3" display="http://chess-results.com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33">
      <selection activeCell="A34" sqref="A34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9.7109375" style="0" customWidth="1"/>
    <col min="4" max="4" width="4.57421875" style="0" customWidth="1"/>
    <col min="5" max="5" width="4.7109375" style="0" customWidth="1"/>
    <col min="6" max="6" width="19.00390625" style="0" customWidth="1"/>
    <col min="7" max="7" width="4.00390625" style="0" customWidth="1"/>
    <col min="8" max="10" width="5.57421875" style="0" customWidth="1"/>
  </cols>
  <sheetData>
    <row r="1" ht="19.5" customHeight="1">
      <c r="A1" s="50" t="s">
        <v>0</v>
      </c>
    </row>
    <row r="3" ht="12.75">
      <c r="A3" s="51" t="s">
        <v>237</v>
      </c>
    </row>
    <row r="4" ht="12.75">
      <c r="A4" s="52" t="s">
        <v>238</v>
      </c>
    </row>
    <row r="6" ht="12.75">
      <c r="A6" s="51" t="s">
        <v>3</v>
      </c>
    </row>
    <row r="7" spans="1:10" ht="12.75">
      <c r="A7" s="53" t="s">
        <v>4</v>
      </c>
      <c r="B7" s="54"/>
      <c r="C7" s="54" t="s">
        <v>5</v>
      </c>
      <c r="D7" s="54" t="s">
        <v>6</v>
      </c>
      <c r="E7" s="55" t="s">
        <v>7</v>
      </c>
      <c r="F7" s="54" t="s">
        <v>8</v>
      </c>
      <c r="G7" s="53" t="s">
        <v>9</v>
      </c>
      <c r="H7" s="53" t="s">
        <v>10</v>
      </c>
      <c r="I7" s="53" t="s">
        <v>11</v>
      </c>
      <c r="J7" s="53" t="s">
        <v>12</v>
      </c>
    </row>
    <row r="8" spans="1:10" ht="12.75">
      <c r="A8" s="56">
        <v>1</v>
      </c>
      <c r="B8" s="57"/>
      <c r="C8" s="57" t="s">
        <v>38</v>
      </c>
      <c r="D8" s="57" t="s">
        <v>14</v>
      </c>
      <c r="E8" s="58">
        <v>1859</v>
      </c>
      <c r="F8" s="57" t="s">
        <v>37</v>
      </c>
      <c r="G8" s="56">
        <v>6.5</v>
      </c>
      <c r="H8" s="56">
        <v>0</v>
      </c>
      <c r="I8" s="56">
        <v>27</v>
      </c>
      <c r="J8" s="56">
        <v>31</v>
      </c>
    </row>
    <row r="9" spans="1:10" ht="12.75">
      <c r="A9" s="56">
        <v>2</v>
      </c>
      <c r="B9" s="57"/>
      <c r="C9" s="57" t="s">
        <v>24</v>
      </c>
      <c r="D9" s="57" t="s">
        <v>14</v>
      </c>
      <c r="E9" s="58">
        <v>1899</v>
      </c>
      <c r="F9" s="57" t="s">
        <v>19</v>
      </c>
      <c r="G9" s="56">
        <v>5.5</v>
      </c>
      <c r="H9" s="56">
        <v>0</v>
      </c>
      <c r="I9" s="56">
        <v>26.5</v>
      </c>
      <c r="J9" s="56">
        <v>29</v>
      </c>
    </row>
    <row r="10" spans="1:10" ht="12.75">
      <c r="A10" s="56">
        <v>3</v>
      </c>
      <c r="B10" s="57"/>
      <c r="C10" s="57" t="s">
        <v>33</v>
      </c>
      <c r="D10" s="57" t="s">
        <v>14</v>
      </c>
      <c r="E10" s="58">
        <v>1848</v>
      </c>
      <c r="F10" s="57" t="s">
        <v>34</v>
      </c>
      <c r="G10" s="56">
        <v>5</v>
      </c>
      <c r="H10" s="56">
        <v>0</v>
      </c>
      <c r="I10" s="56">
        <v>26.5</v>
      </c>
      <c r="J10" s="56">
        <v>29</v>
      </c>
    </row>
    <row r="11" spans="1:10" ht="12.75">
      <c r="A11" s="56">
        <v>4</v>
      </c>
      <c r="B11" s="57"/>
      <c r="C11" s="57" t="s">
        <v>36</v>
      </c>
      <c r="D11" s="57" t="s">
        <v>14</v>
      </c>
      <c r="E11" s="58">
        <v>1828</v>
      </c>
      <c r="F11" s="57" t="s">
        <v>37</v>
      </c>
      <c r="G11" s="56">
        <v>4.5</v>
      </c>
      <c r="H11" s="56">
        <v>1</v>
      </c>
      <c r="I11" s="56">
        <v>24.5</v>
      </c>
      <c r="J11" s="56">
        <v>27</v>
      </c>
    </row>
    <row r="12" spans="1:10" ht="12.75">
      <c r="A12" s="56">
        <v>5</v>
      </c>
      <c r="B12" s="57" t="s">
        <v>16</v>
      </c>
      <c r="C12" s="57" t="s">
        <v>17</v>
      </c>
      <c r="D12" s="57" t="s">
        <v>14</v>
      </c>
      <c r="E12" s="58">
        <v>2044</v>
      </c>
      <c r="F12" s="57" t="s">
        <v>15</v>
      </c>
      <c r="G12" s="56">
        <v>4.5</v>
      </c>
      <c r="H12" s="56">
        <v>0</v>
      </c>
      <c r="I12" s="56">
        <v>28</v>
      </c>
      <c r="J12" s="56">
        <v>30.5</v>
      </c>
    </row>
    <row r="13" spans="1:10" ht="12.75">
      <c r="A13" s="56">
        <v>6</v>
      </c>
      <c r="B13" s="57"/>
      <c r="C13" s="57" t="s">
        <v>29</v>
      </c>
      <c r="D13" s="57" t="s">
        <v>14</v>
      </c>
      <c r="E13" s="58">
        <v>1669</v>
      </c>
      <c r="F13" s="57" t="s">
        <v>30</v>
      </c>
      <c r="G13" s="56">
        <v>4</v>
      </c>
      <c r="H13" s="56">
        <v>0</v>
      </c>
      <c r="I13" s="56">
        <v>25.5</v>
      </c>
      <c r="J13" s="56">
        <v>29</v>
      </c>
    </row>
    <row r="14" spans="1:10" ht="12.75">
      <c r="A14" s="56">
        <v>7</v>
      </c>
      <c r="B14" s="57"/>
      <c r="C14" s="57" t="s">
        <v>223</v>
      </c>
      <c r="D14" s="57" t="s">
        <v>14</v>
      </c>
      <c r="E14" s="58">
        <v>1829</v>
      </c>
      <c r="F14" s="57" t="s">
        <v>130</v>
      </c>
      <c r="G14" s="56">
        <v>4</v>
      </c>
      <c r="H14" s="56">
        <v>0</v>
      </c>
      <c r="I14" s="56">
        <v>25.5</v>
      </c>
      <c r="J14" s="56">
        <v>27</v>
      </c>
    </row>
    <row r="15" spans="1:10" ht="12.75">
      <c r="A15" s="56">
        <v>8</v>
      </c>
      <c r="B15" s="57"/>
      <c r="C15" s="57" t="s">
        <v>239</v>
      </c>
      <c r="D15" s="57" t="s">
        <v>14</v>
      </c>
      <c r="E15" s="58">
        <v>1838</v>
      </c>
      <c r="F15" s="57" t="s">
        <v>240</v>
      </c>
      <c r="G15" s="56">
        <v>4</v>
      </c>
      <c r="H15" s="56">
        <v>0</v>
      </c>
      <c r="I15" s="56">
        <v>24</v>
      </c>
      <c r="J15" s="56">
        <v>27</v>
      </c>
    </row>
    <row r="16" spans="1:10" ht="12.75">
      <c r="A16" s="56">
        <v>9</v>
      </c>
      <c r="B16" s="57"/>
      <c r="C16" s="57" t="s">
        <v>28</v>
      </c>
      <c r="D16" s="57" t="s">
        <v>14</v>
      </c>
      <c r="E16" s="58">
        <v>1753</v>
      </c>
      <c r="F16" s="57" t="s">
        <v>19</v>
      </c>
      <c r="G16" s="56">
        <v>4</v>
      </c>
      <c r="H16" s="56">
        <v>0</v>
      </c>
      <c r="I16" s="56">
        <v>22.5</v>
      </c>
      <c r="J16" s="56">
        <v>24.5</v>
      </c>
    </row>
    <row r="17" spans="1:10" ht="12.75">
      <c r="A17" s="56">
        <v>10</v>
      </c>
      <c r="B17" s="57"/>
      <c r="C17" s="57" t="s">
        <v>60</v>
      </c>
      <c r="D17" s="57" t="s">
        <v>14</v>
      </c>
      <c r="E17" s="58">
        <v>1632</v>
      </c>
      <c r="F17" s="57" t="s">
        <v>53</v>
      </c>
      <c r="G17" s="56">
        <v>4</v>
      </c>
      <c r="H17" s="56">
        <v>0</v>
      </c>
      <c r="I17" s="56">
        <v>22</v>
      </c>
      <c r="J17" s="56">
        <v>24</v>
      </c>
    </row>
    <row r="18" spans="1:10" ht="12.75">
      <c r="A18" s="56">
        <v>11</v>
      </c>
      <c r="B18" s="57"/>
      <c r="C18" s="57" t="s">
        <v>241</v>
      </c>
      <c r="D18" s="57" t="s">
        <v>14</v>
      </c>
      <c r="E18" s="58">
        <v>1892</v>
      </c>
      <c r="F18" s="57" t="s">
        <v>44</v>
      </c>
      <c r="G18" s="56">
        <v>4</v>
      </c>
      <c r="H18" s="56">
        <v>0</v>
      </c>
      <c r="I18" s="56">
        <v>21</v>
      </c>
      <c r="J18" s="56">
        <v>22.5</v>
      </c>
    </row>
    <row r="19" spans="1:10" ht="12.75">
      <c r="A19" s="56">
        <v>12</v>
      </c>
      <c r="B19" s="57"/>
      <c r="C19" s="57" t="s">
        <v>202</v>
      </c>
      <c r="D19" s="57" t="s">
        <v>14</v>
      </c>
      <c r="E19" s="58">
        <v>1845</v>
      </c>
      <c r="F19" s="57" t="s">
        <v>19</v>
      </c>
      <c r="G19" s="56">
        <v>3.5</v>
      </c>
      <c r="H19" s="56">
        <v>0</v>
      </c>
      <c r="I19" s="56">
        <v>21</v>
      </c>
      <c r="J19" s="56">
        <v>23</v>
      </c>
    </row>
    <row r="20" spans="1:10" ht="12.75">
      <c r="A20" s="56">
        <v>13</v>
      </c>
      <c r="B20" s="57"/>
      <c r="C20" s="57" t="s">
        <v>46</v>
      </c>
      <c r="D20" s="57" t="s">
        <v>14</v>
      </c>
      <c r="E20" s="58">
        <v>1753</v>
      </c>
      <c r="F20" s="57" t="s">
        <v>19</v>
      </c>
      <c r="G20" s="56">
        <v>3.5</v>
      </c>
      <c r="H20" s="56">
        <v>0</v>
      </c>
      <c r="I20" s="56">
        <v>20</v>
      </c>
      <c r="J20" s="56">
        <v>21.5</v>
      </c>
    </row>
    <row r="21" spans="1:10" ht="12.75">
      <c r="A21" s="56">
        <v>14</v>
      </c>
      <c r="B21" s="57"/>
      <c r="C21" s="57" t="s">
        <v>71</v>
      </c>
      <c r="D21" s="57" t="s">
        <v>14</v>
      </c>
      <c r="E21" s="58">
        <v>1515</v>
      </c>
      <c r="F21" s="57" t="s">
        <v>19</v>
      </c>
      <c r="G21" s="56">
        <v>3.5</v>
      </c>
      <c r="H21" s="56">
        <v>0</v>
      </c>
      <c r="I21" s="56">
        <v>18.5</v>
      </c>
      <c r="J21" s="56">
        <v>20</v>
      </c>
    </row>
    <row r="22" spans="1:10" ht="12.75">
      <c r="A22" s="56">
        <v>15</v>
      </c>
      <c r="B22" s="57"/>
      <c r="C22" s="57" t="s">
        <v>148</v>
      </c>
      <c r="D22" s="57" t="s">
        <v>14</v>
      </c>
      <c r="E22" s="58">
        <v>1717</v>
      </c>
      <c r="F22" s="57" t="s">
        <v>30</v>
      </c>
      <c r="G22" s="56">
        <v>3</v>
      </c>
      <c r="H22" s="56">
        <v>0</v>
      </c>
      <c r="I22" s="56">
        <v>24.5</v>
      </c>
      <c r="J22" s="56">
        <v>26</v>
      </c>
    </row>
    <row r="23" spans="1:10" ht="12.75">
      <c r="A23" s="56">
        <v>16</v>
      </c>
      <c r="B23" s="57"/>
      <c r="C23" s="57" t="s">
        <v>54</v>
      </c>
      <c r="D23" s="57" t="s">
        <v>14</v>
      </c>
      <c r="E23" s="58">
        <v>1642</v>
      </c>
      <c r="F23" s="57" t="s">
        <v>37</v>
      </c>
      <c r="G23" s="56">
        <v>3</v>
      </c>
      <c r="H23" s="56">
        <v>0</v>
      </c>
      <c r="I23" s="56">
        <v>23</v>
      </c>
      <c r="J23" s="56">
        <v>25.5</v>
      </c>
    </row>
    <row r="24" spans="1:10" ht="12.75">
      <c r="A24" s="56">
        <v>17</v>
      </c>
      <c r="B24" s="57"/>
      <c r="C24" s="57" t="s">
        <v>242</v>
      </c>
      <c r="D24" s="57" t="s">
        <v>14</v>
      </c>
      <c r="E24" s="58">
        <v>1648</v>
      </c>
      <c r="F24" s="57" t="s">
        <v>53</v>
      </c>
      <c r="G24" s="56">
        <v>2.5</v>
      </c>
      <c r="H24" s="56">
        <v>0</v>
      </c>
      <c r="I24" s="56">
        <v>24</v>
      </c>
      <c r="J24" s="56">
        <v>26.5</v>
      </c>
    </row>
    <row r="25" spans="1:10" ht="12.75">
      <c r="A25" s="56">
        <v>18</v>
      </c>
      <c r="B25" s="57"/>
      <c r="C25" s="57" t="s">
        <v>51</v>
      </c>
      <c r="D25" s="57" t="s">
        <v>14</v>
      </c>
      <c r="E25" s="58">
        <v>1673</v>
      </c>
      <c r="F25" s="57" t="s">
        <v>37</v>
      </c>
      <c r="G25" s="56">
        <v>2.5</v>
      </c>
      <c r="H25" s="56">
        <v>0</v>
      </c>
      <c r="I25" s="56">
        <v>24</v>
      </c>
      <c r="J25" s="56">
        <v>26</v>
      </c>
    </row>
    <row r="26" spans="1:10" ht="12.75">
      <c r="A26" s="56">
        <v>19</v>
      </c>
      <c r="B26" s="57"/>
      <c r="C26" s="57" t="s">
        <v>32</v>
      </c>
      <c r="D26" s="57" t="s">
        <v>14</v>
      </c>
      <c r="E26" s="58">
        <v>1544</v>
      </c>
      <c r="F26" s="57" t="s">
        <v>19</v>
      </c>
      <c r="G26" s="56">
        <v>2.5</v>
      </c>
      <c r="H26" s="56">
        <v>0</v>
      </c>
      <c r="I26" s="56">
        <v>19.5</v>
      </c>
      <c r="J26" s="56">
        <v>21.5</v>
      </c>
    </row>
    <row r="27" spans="1:10" ht="12.75">
      <c r="A27" s="56">
        <v>20</v>
      </c>
      <c r="B27" s="57"/>
      <c r="C27" s="57" t="s">
        <v>52</v>
      </c>
      <c r="D27" s="57" t="s">
        <v>14</v>
      </c>
      <c r="E27" s="58">
        <v>1387</v>
      </c>
      <c r="F27" s="57" t="s">
        <v>53</v>
      </c>
      <c r="G27" s="56">
        <v>2.5</v>
      </c>
      <c r="H27" s="56">
        <v>0</v>
      </c>
      <c r="I27" s="56">
        <v>17</v>
      </c>
      <c r="J27" s="56">
        <v>18.5</v>
      </c>
    </row>
    <row r="28" spans="1:10" ht="12.75">
      <c r="A28" s="56">
        <v>21</v>
      </c>
      <c r="B28" s="57"/>
      <c r="C28" s="57" t="s">
        <v>243</v>
      </c>
      <c r="D28" s="57" t="s">
        <v>14</v>
      </c>
      <c r="E28" s="58">
        <v>1480</v>
      </c>
      <c r="F28" s="57" t="s">
        <v>19</v>
      </c>
      <c r="G28" s="56">
        <v>2</v>
      </c>
      <c r="H28" s="56">
        <v>2</v>
      </c>
      <c r="I28" s="56">
        <v>20</v>
      </c>
      <c r="J28" s="56">
        <v>22</v>
      </c>
    </row>
    <row r="29" spans="1:10" ht="12.75">
      <c r="A29" s="56">
        <v>22</v>
      </c>
      <c r="B29" s="57"/>
      <c r="C29" s="57" t="s">
        <v>234</v>
      </c>
      <c r="D29" s="57" t="s">
        <v>14</v>
      </c>
      <c r="E29" s="58">
        <v>1247</v>
      </c>
      <c r="F29" s="57" t="s">
        <v>37</v>
      </c>
      <c r="G29" s="56">
        <v>2</v>
      </c>
      <c r="H29" s="56">
        <v>1</v>
      </c>
      <c r="I29" s="56">
        <v>18</v>
      </c>
      <c r="J29" s="56">
        <v>20</v>
      </c>
    </row>
    <row r="30" spans="1:10" ht="12.75">
      <c r="A30" s="56">
        <v>23</v>
      </c>
      <c r="B30" s="57"/>
      <c r="C30" s="57" t="s">
        <v>98</v>
      </c>
      <c r="D30" s="57" t="s">
        <v>14</v>
      </c>
      <c r="E30" s="58">
        <v>1500</v>
      </c>
      <c r="F30" s="57" t="s">
        <v>19</v>
      </c>
      <c r="G30" s="56">
        <v>2</v>
      </c>
      <c r="H30" s="56">
        <v>0</v>
      </c>
      <c r="I30" s="56">
        <v>15</v>
      </c>
      <c r="J30" s="56">
        <v>16.5</v>
      </c>
    </row>
    <row r="31" spans="1:10" ht="12.75">
      <c r="A31" s="56">
        <v>24</v>
      </c>
      <c r="B31" s="57"/>
      <c r="C31" s="57" t="s">
        <v>244</v>
      </c>
      <c r="D31" s="57" t="s">
        <v>14</v>
      </c>
      <c r="E31" s="58">
        <v>1316</v>
      </c>
      <c r="F31" s="57" t="s">
        <v>19</v>
      </c>
      <c r="G31" s="56">
        <v>1.5</v>
      </c>
      <c r="H31" s="56">
        <v>0</v>
      </c>
      <c r="I31" s="56">
        <v>20.5</v>
      </c>
      <c r="J31" s="56">
        <v>22.5</v>
      </c>
    </row>
    <row r="33" ht="12.75">
      <c r="A33" s="51" t="s">
        <v>72</v>
      </c>
    </row>
    <row r="34" ht="12.75">
      <c r="A34" s="59" t="s">
        <v>73</v>
      </c>
    </row>
    <row r="35" ht="12.75">
      <c r="A35" s="59" t="s">
        <v>74</v>
      </c>
    </row>
    <row r="36" ht="12.75">
      <c r="A36" s="59" t="s">
        <v>75</v>
      </c>
    </row>
    <row r="38" ht="12.75">
      <c r="A38" s="60" t="s">
        <v>245</v>
      </c>
    </row>
    <row r="39" ht="12.75">
      <c r="A39" s="50" t="s">
        <v>77</v>
      </c>
    </row>
  </sheetData>
  <sheetProtection/>
  <hyperlinks>
    <hyperlink ref="A1:J1" r:id="rId1" display="Da base de dados do torneio do Chess-Results http://chess-results.com"/>
    <hyperlink ref="A38:J38" r:id="rId2" display="http://chess-results.com/tnr63284.aspx?lan=10"/>
    <hyperlink ref="A39:J39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8">
      <selection activeCell="G8" sqref="G8:G38"/>
    </sheetView>
  </sheetViews>
  <sheetFormatPr defaultColWidth="11.421875" defaultRowHeight="12.75"/>
  <cols>
    <col min="1" max="1" width="5.421875" style="0" customWidth="1"/>
    <col min="2" max="2" width="0" style="0" hidden="1" customWidth="1"/>
    <col min="3" max="3" width="28.00390625" style="0" customWidth="1"/>
    <col min="4" max="4" width="4.57421875" style="0" customWidth="1"/>
    <col min="5" max="5" width="4.7109375" style="0" customWidth="1"/>
    <col min="6" max="6" width="21.7109375" style="0" customWidth="1"/>
    <col min="7" max="7" width="4.00390625" style="0" customWidth="1"/>
    <col min="8" max="10" width="5.57421875" style="0" customWidth="1"/>
  </cols>
  <sheetData>
    <row r="1" ht="19.5" customHeight="1">
      <c r="A1" s="50" t="s">
        <v>0</v>
      </c>
    </row>
    <row r="3" ht="12.75">
      <c r="A3" s="51" t="s">
        <v>186</v>
      </c>
    </row>
    <row r="4" ht="12.75">
      <c r="A4" s="52" t="s">
        <v>187</v>
      </c>
    </row>
    <row r="6" ht="12.75">
      <c r="A6" s="51" t="s">
        <v>3</v>
      </c>
    </row>
    <row r="7" spans="1:10" ht="12.75">
      <c r="A7" s="53" t="s">
        <v>4</v>
      </c>
      <c r="B7" s="54"/>
      <c r="C7" s="54" t="s">
        <v>5</v>
      </c>
      <c r="D7" s="54" t="s">
        <v>6</v>
      </c>
      <c r="E7" s="55" t="s">
        <v>7</v>
      </c>
      <c r="F7" s="54" t="s">
        <v>8</v>
      </c>
      <c r="G7" s="53" t="s">
        <v>9</v>
      </c>
      <c r="H7" s="53" t="s">
        <v>10</v>
      </c>
      <c r="I7" s="53" t="s">
        <v>11</v>
      </c>
      <c r="J7" s="53" t="s">
        <v>12</v>
      </c>
    </row>
    <row r="8" spans="1:10" ht="12.75">
      <c r="A8" s="56">
        <v>1</v>
      </c>
      <c r="B8" s="57"/>
      <c r="C8" s="57" t="s">
        <v>18</v>
      </c>
      <c r="D8" s="57" t="s">
        <v>14</v>
      </c>
      <c r="E8" s="58">
        <v>1868</v>
      </c>
      <c r="F8" s="57" t="s">
        <v>19</v>
      </c>
      <c r="G8" s="56">
        <v>6.5</v>
      </c>
      <c r="H8" s="56">
        <v>0</v>
      </c>
      <c r="I8" s="56">
        <v>27.5</v>
      </c>
      <c r="J8" s="56">
        <v>30.5</v>
      </c>
    </row>
    <row r="9" spans="1:10" ht="12.75">
      <c r="A9" s="56">
        <v>2</v>
      </c>
      <c r="B9" s="57"/>
      <c r="C9" s="57" t="s">
        <v>188</v>
      </c>
      <c r="D9" s="57" t="s">
        <v>14</v>
      </c>
      <c r="E9" s="58">
        <v>1799</v>
      </c>
      <c r="F9" s="57" t="s">
        <v>19</v>
      </c>
      <c r="G9" s="56">
        <v>5.5</v>
      </c>
      <c r="H9" s="56">
        <v>0</v>
      </c>
      <c r="I9" s="56">
        <v>29.5</v>
      </c>
      <c r="J9" s="56">
        <v>30.5</v>
      </c>
    </row>
    <row r="10" spans="1:10" ht="12.75">
      <c r="A10" s="56">
        <v>3</v>
      </c>
      <c r="B10" s="57"/>
      <c r="C10" s="57" t="s">
        <v>189</v>
      </c>
      <c r="D10" s="57" t="s">
        <v>14</v>
      </c>
      <c r="E10" s="58">
        <v>1958</v>
      </c>
      <c r="F10" s="57" t="s">
        <v>19</v>
      </c>
      <c r="G10" s="56">
        <v>5</v>
      </c>
      <c r="H10" s="56">
        <v>0</v>
      </c>
      <c r="I10" s="56">
        <v>26.5</v>
      </c>
      <c r="J10" s="56">
        <v>29.5</v>
      </c>
    </row>
    <row r="11" spans="1:10" ht="12.75">
      <c r="A11" s="56">
        <v>4</v>
      </c>
      <c r="B11" s="57"/>
      <c r="C11" s="57" t="s">
        <v>29</v>
      </c>
      <c r="D11" s="57" t="s">
        <v>14</v>
      </c>
      <c r="E11" s="58">
        <v>1725</v>
      </c>
      <c r="F11" s="57" t="s">
        <v>30</v>
      </c>
      <c r="G11" s="56">
        <v>5</v>
      </c>
      <c r="H11" s="56">
        <v>0</v>
      </c>
      <c r="I11" s="56">
        <v>26.5</v>
      </c>
      <c r="J11" s="56">
        <v>29</v>
      </c>
    </row>
    <row r="12" spans="1:10" ht="12.75">
      <c r="A12" s="56">
        <v>5</v>
      </c>
      <c r="B12" s="57"/>
      <c r="C12" s="57" t="s">
        <v>133</v>
      </c>
      <c r="D12" s="57" t="s">
        <v>14</v>
      </c>
      <c r="E12" s="58">
        <v>1817</v>
      </c>
      <c r="F12" s="57" t="s">
        <v>139</v>
      </c>
      <c r="G12" s="56">
        <v>5</v>
      </c>
      <c r="H12" s="56">
        <v>0</v>
      </c>
      <c r="I12" s="56">
        <v>23</v>
      </c>
      <c r="J12" s="56">
        <v>25</v>
      </c>
    </row>
    <row r="13" spans="1:10" ht="12.75">
      <c r="A13" s="56">
        <v>6</v>
      </c>
      <c r="B13" s="57"/>
      <c r="C13" s="57" t="s">
        <v>190</v>
      </c>
      <c r="D13" s="57" t="s">
        <v>14</v>
      </c>
      <c r="E13" s="58">
        <v>1805</v>
      </c>
      <c r="F13" s="57" t="s">
        <v>40</v>
      </c>
      <c r="G13" s="56">
        <v>4.5</v>
      </c>
      <c r="H13" s="56">
        <v>0</v>
      </c>
      <c r="I13" s="56">
        <v>27</v>
      </c>
      <c r="J13" s="56">
        <v>29</v>
      </c>
    </row>
    <row r="14" spans="1:10" ht="12.75">
      <c r="A14" s="56">
        <v>7</v>
      </c>
      <c r="B14" s="57"/>
      <c r="C14" s="57" t="s">
        <v>138</v>
      </c>
      <c r="D14" s="57" t="s">
        <v>14</v>
      </c>
      <c r="E14" s="58">
        <v>1940</v>
      </c>
      <c r="F14" s="57" t="s">
        <v>19</v>
      </c>
      <c r="G14" s="56">
        <v>4.5</v>
      </c>
      <c r="H14" s="56">
        <v>0</v>
      </c>
      <c r="I14" s="56">
        <v>25.5</v>
      </c>
      <c r="J14" s="56">
        <v>28.5</v>
      </c>
    </row>
    <row r="15" spans="1:10" ht="12.75">
      <c r="A15" s="56">
        <v>8</v>
      </c>
      <c r="B15" s="57"/>
      <c r="C15" s="57" t="s">
        <v>171</v>
      </c>
      <c r="D15" s="57" t="s">
        <v>14</v>
      </c>
      <c r="E15" s="58">
        <v>1787</v>
      </c>
      <c r="F15" s="57" t="s">
        <v>130</v>
      </c>
      <c r="G15" s="56">
        <v>4.5</v>
      </c>
      <c r="H15" s="56">
        <v>0</v>
      </c>
      <c r="I15" s="56">
        <v>21.5</v>
      </c>
      <c r="J15" s="56">
        <v>22.5</v>
      </c>
    </row>
    <row r="16" spans="1:10" ht="12.75">
      <c r="A16" s="56">
        <v>9</v>
      </c>
      <c r="B16" s="57"/>
      <c r="C16" s="57" t="s">
        <v>191</v>
      </c>
      <c r="D16" s="57" t="s">
        <v>14</v>
      </c>
      <c r="E16" s="58">
        <v>1821</v>
      </c>
      <c r="F16" s="57" t="s">
        <v>70</v>
      </c>
      <c r="G16" s="56">
        <v>4</v>
      </c>
      <c r="H16" s="56">
        <v>0</v>
      </c>
      <c r="I16" s="56">
        <v>29</v>
      </c>
      <c r="J16" s="56">
        <v>31</v>
      </c>
    </row>
    <row r="17" spans="1:10" ht="12.75">
      <c r="A17" s="56">
        <v>10</v>
      </c>
      <c r="B17" s="57"/>
      <c r="C17" s="57" t="s">
        <v>192</v>
      </c>
      <c r="D17" s="57" t="s">
        <v>14</v>
      </c>
      <c r="E17" s="58">
        <v>1709</v>
      </c>
      <c r="F17" s="57" t="s">
        <v>70</v>
      </c>
      <c r="G17" s="56">
        <v>4</v>
      </c>
      <c r="H17" s="56">
        <v>0</v>
      </c>
      <c r="I17" s="56">
        <v>25</v>
      </c>
      <c r="J17" s="56">
        <v>26.5</v>
      </c>
    </row>
    <row r="18" spans="1:10" ht="12.75">
      <c r="A18" s="56">
        <v>11</v>
      </c>
      <c r="B18" s="57"/>
      <c r="C18" s="57" t="s">
        <v>193</v>
      </c>
      <c r="D18" s="57" t="s">
        <v>14</v>
      </c>
      <c r="E18" s="58">
        <v>1727</v>
      </c>
      <c r="F18" s="57" t="s">
        <v>194</v>
      </c>
      <c r="G18" s="56">
        <v>4</v>
      </c>
      <c r="H18" s="56">
        <v>0</v>
      </c>
      <c r="I18" s="56">
        <v>24</v>
      </c>
      <c r="J18" s="56">
        <v>26</v>
      </c>
    </row>
    <row r="19" spans="1:10" ht="12.75">
      <c r="A19" s="56">
        <v>12</v>
      </c>
      <c r="B19" s="57"/>
      <c r="C19" s="57" t="s">
        <v>28</v>
      </c>
      <c r="D19" s="57" t="s">
        <v>14</v>
      </c>
      <c r="E19" s="58">
        <v>1751</v>
      </c>
      <c r="F19" s="57" t="s">
        <v>19</v>
      </c>
      <c r="G19" s="56">
        <v>4</v>
      </c>
      <c r="H19" s="56">
        <v>0</v>
      </c>
      <c r="I19" s="56">
        <v>20</v>
      </c>
      <c r="J19" s="56">
        <v>21</v>
      </c>
    </row>
    <row r="20" spans="1:10" ht="12.75">
      <c r="A20" s="56">
        <v>13</v>
      </c>
      <c r="B20" s="57"/>
      <c r="C20" s="57" t="s">
        <v>195</v>
      </c>
      <c r="D20" s="57" t="s">
        <v>14</v>
      </c>
      <c r="E20" s="58">
        <v>1500</v>
      </c>
      <c r="F20" s="57" t="s">
        <v>196</v>
      </c>
      <c r="G20" s="56">
        <v>3.5</v>
      </c>
      <c r="H20" s="56">
        <v>0</v>
      </c>
      <c r="I20" s="56">
        <v>23</v>
      </c>
      <c r="J20" s="56">
        <v>25</v>
      </c>
    </row>
    <row r="21" spans="1:10" ht="12.75">
      <c r="A21" s="56">
        <v>14</v>
      </c>
      <c r="B21" s="57"/>
      <c r="C21" s="57" t="s">
        <v>90</v>
      </c>
      <c r="D21" s="57" t="s">
        <v>14</v>
      </c>
      <c r="E21" s="58">
        <v>1750</v>
      </c>
      <c r="F21" s="57" t="s">
        <v>139</v>
      </c>
      <c r="G21" s="56">
        <v>3.5</v>
      </c>
      <c r="H21" s="56">
        <v>0</v>
      </c>
      <c r="I21" s="56">
        <v>23</v>
      </c>
      <c r="J21" s="56">
        <v>25</v>
      </c>
    </row>
    <row r="22" spans="1:10" ht="12.75">
      <c r="A22" s="56">
        <v>15</v>
      </c>
      <c r="B22" s="57"/>
      <c r="C22" s="57" t="s">
        <v>197</v>
      </c>
      <c r="D22" s="57" t="s">
        <v>14</v>
      </c>
      <c r="E22" s="58">
        <v>1598</v>
      </c>
      <c r="F22" s="57" t="s">
        <v>198</v>
      </c>
      <c r="G22" s="56">
        <v>3.5</v>
      </c>
      <c r="H22" s="56">
        <v>0</v>
      </c>
      <c r="I22" s="56">
        <v>20</v>
      </c>
      <c r="J22" s="56">
        <v>21</v>
      </c>
    </row>
    <row r="23" spans="1:10" ht="12.75">
      <c r="A23" s="56">
        <v>16</v>
      </c>
      <c r="B23" s="57"/>
      <c r="C23" s="57" t="s">
        <v>199</v>
      </c>
      <c r="D23" s="57" t="s">
        <v>14</v>
      </c>
      <c r="E23" s="58">
        <v>1204</v>
      </c>
      <c r="F23" s="57" t="s">
        <v>40</v>
      </c>
      <c r="G23" s="56">
        <v>3.5</v>
      </c>
      <c r="H23" s="56">
        <v>0</v>
      </c>
      <c r="I23" s="56">
        <v>19.5</v>
      </c>
      <c r="J23" s="56">
        <v>21.5</v>
      </c>
    </row>
    <row r="24" spans="1:10" ht="12.75">
      <c r="A24" s="56">
        <v>17</v>
      </c>
      <c r="B24" s="57"/>
      <c r="C24" s="57" t="s">
        <v>151</v>
      </c>
      <c r="D24" s="57" t="s">
        <v>14</v>
      </c>
      <c r="E24" s="58">
        <v>1513</v>
      </c>
      <c r="F24" s="57" t="s">
        <v>19</v>
      </c>
      <c r="G24" s="56">
        <v>3</v>
      </c>
      <c r="H24" s="56">
        <v>0</v>
      </c>
      <c r="I24" s="56">
        <v>27.5</v>
      </c>
      <c r="J24" s="56">
        <v>29.5</v>
      </c>
    </row>
    <row r="25" spans="1:10" ht="12.75">
      <c r="A25" s="56">
        <v>18</v>
      </c>
      <c r="B25" s="57"/>
      <c r="C25" s="57" t="s">
        <v>46</v>
      </c>
      <c r="D25" s="57" t="s">
        <v>14</v>
      </c>
      <c r="E25" s="58">
        <v>1767</v>
      </c>
      <c r="F25" s="57" t="s">
        <v>19</v>
      </c>
      <c r="G25" s="56">
        <v>3</v>
      </c>
      <c r="H25" s="56">
        <v>0</v>
      </c>
      <c r="I25" s="56">
        <v>21</v>
      </c>
      <c r="J25" s="56">
        <v>23</v>
      </c>
    </row>
    <row r="26" spans="1:10" ht="12.75">
      <c r="A26" s="56">
        <v>19</v>
      </c>
      <c r="B26" s="57"/>
      <c r="C26" s="57" t="s">
        <v>131</v>
      </c>
      <c r="D26" s="57" t="s">
        <v>14</v>
      </c>
      <c r="E26" s="58">
        <v>1810</v>
      </c>
      <c r="F26" s="57" t="s">
        <v>139</v>
      </c>
      <c r="G26" s="56">
        <v>3</v>
      </c>
      <c r="H26" s="56">
        <v>0</v>
      </c>
      <c r="I26" s="56">
        <v>21</v>
      </c>
      <c r="J26" s="56">
        <v>22</v>
      </c>
    </row>
    <row r="27" spans="1:10" ht="12.75">
      <c r="A27" s="56">
        <v>20</v>
      </c>
      <c r="B27" s="57"/>
      <c r="C27" s="57" t="s">
        <v>159</v>
      </c>
      <c r="D27" s="57" t="s">
        <v>14</v>
      </c>
      <c r="E27" s="58">
        <v>1472</v>
      </c>
      <c r="F27" s="57" t="s">
        <v>19</v>
      </c>
      <c r="G27" s="56">
        <v>3</v>
      </c>
      <c r="H27" s="56">
        <v>0</v>
      </c>
      <c r="I27" s="56">
        <v>18</v>
      </c>
      <c r="J27" s="56">
        <v>19</v>
      </c>
    </row>
    <row r="28" spans="1:10" ht="12.75">
      <c r="A28" s="56">
        <v>21</v>
      </c>
      <c r="B28" s="57"/>
      <c r="C28" s="57" t="s">
        <v>65</v>
      </c>
      <c r="D28" s="57" t="s">
        <v>14</v>
      </c>
      <c r="E28" s="58">
        <v>1179</v>
      </c>
      <c r="F28" s="57" t="s">
        <v>40</v>
      </c>
      <c r="G28" s="56">
        <v>3</v>
      </c>
      <c r="H28" s="56">
        <v>0</v>
      </c>
      <c r="I28" s="56">
        <v>17.5</v>
      </c>
      <c r="J28" s="56">
        <v>18.5</v>
      </c>
    </row>
    <row r="29" spans="1:10" ht="12.75">
      <c r="A29" s="56">
        <v>22</v>
      </c>
      <c r="B29" s="57"/>
      <c r="C29" s="57" t="s">
        <v>200</v>
      </c>
      <c r="D29" s="57" t="s">
        <v>14</v>
      </c>
      <c r="E29" s="58">
        <v>1592</v>
      </c>
      <c r="F29" s="57" t="s">
        <v>19</v>
      </c>
      <c r="G29" s="56">
        <v>3</v>
      </c>
      <c r="H29" s="56">
        <v>0</v>
      </c>
      <c r="I29" s="56">
        <v>17</v>
      </c>
      <c r="J29" s="56">
        <v>18</v>
      </c>
    </row>
    <row r="30" spans="1:10" ht="12.75">
      <c r="A30" s="56">
        <v>23</v>
      </c>
      <c r="B30" s="57"/>
      <c r="C30" s="57" t="s">
        <v>55</v>
      </c>
      <c r="D30" s="57" t="s">
        <v>14</v>
      </c>
      <c r="E30" s="58">
        <v>1160</v>
      </c>
      <c r="F30" s="57" t="s">
        <v>40</v>
      </c>
      <c r="G30" s="56">
        <v>2.5</v>
      </c>
      <c r="H30" s="56">
        <v>1</v>
      </c>
      <c r="I30" s="56">
        <v>20.5</v>
      </c>
      <c r="J30" s="56">
        <v>22</v>
      </c>
    </row>
    <row r="31" spans="1:10" ht="12.75">
      <c r="A31" s="56">
        <v>24</v>
      </c>
      <c r="B31" s="57"/>
      <c r="C31" s="57" t="s">
        <v>201</v>
      </c>
      <c r="D31" s="57" t="s">
        <v>14</v>
      </c>
      <c r="E31" s="58">
        <v>1350</v>
      </c>
      <c r="F31" s="57" t="s">
        <v>19</v>
      </c>
      <c r="G31" s="56">
        <v>2.5</v>
      </c>
      <c r="H31" s="56">
        <v>0</v>
      </c>
      <c r="I31" s="56">
        <v>19.5</v>
      </c>
      <c r="J31" s="56">
        <v>21</v>
      </c>
    </row>
    <row r="32" spans="1:10" ht="12.75">
      <c r="A32" s="56">
        <v>25</v>
      </c>
      <c r="B32" s="57"/>
      <c r="C32" s="57" t="s">
        <v>202</v>
      </c>
      <c r="D32" s="57" t="s">
        <v>14</v>
      </c>
      <c r="E32" s="58">
        <v>1845</v>
      </c>
      <c r="F32" s="57" t="s">
        <v>19</v>
      </c>
      <c r="G32" s="56">
        <v>2</v>
      </c>
      <c r="H32" s="56">
        <v>0</v>
      </c>
      <c r="I32" s="56">
        <v>22.5</v>
      </c>
      <c r="J32" s="56">
        <v>25</v>
      </c>
    </row>
    <row r="33" spans="1:10" ht="12.75">
      <c r="A33" s="56">
        <v>26</v>
      </c>
      <c r="B33" s="57"/>
      <c r="C33" s="57" t="s">
        <v>203</v>
      </c>
      <c r="D33" s="57" t="s">
        <v>14</v>
      </c>
      <c r="E33" s="58">
        <v>1309</v>
      </c>
      <c r="F33" s="57" t="s">
        <v>19</v>
      </c>
      <c r="G33" s="56">
        <v>2</v>
      </c>
      <c r="H33" s="56">
        <v>0</v>
      </c>
      <c r="I33" s="56">
        <v>22</v>
      </c>
      <c r="J33" s="56">
        <v>24</v>
      </c>
    </row>
    <row r="34" spans="1:10" ht="12.75">
      <c r="A34" s="56">
        <v>27</v>
      </c>
      <c r="B34" s="57"/>
      <c r="C34" s="57" t="s">
        <v>204</v>
      </c>
      <c r="D34" s="57" t="s">
        <v>14</v>
      </c>
      <c r="E34" s="58">
        <v>1482</v>
      </c>
      <c r="F34" s="57" t="s">
        <v>19</v>
      </c>
      <c r="G34" s="56">
        <v>2</v>
      </c>
      <c r="H34" s="56">
        <v>0</v>
      </c>
      <c r="I34" s="56">
        <v>20.5</v>
      </c>
      <c r="J34" s="56">
        <v>22</v>
      </c>
    </row>
    <row r="35" spans="1:10" ht="12.75">
      <c r="A35" s="56">
        <v>28</v>
      </c>
      <c r="B35" s="57"/>
      <c r="C35" s="57" t="s">
        <v>205</v>
      </c>
      <c r="D35" s="57" t="s">
        <v>14</v>
      </c>
      <c r="E35" s="58">
        <v>1498</v>
      </c>
      <c r="F35" s="57" t="s">
        <v>40</v>
      </c>
      <c r="G35" s="56">
        <v>2</v>
      </c>
      <c r="H35" s="56">
        <v>0</v>
      </c>
      <c r="I35" s="56">
        <v>19</v>
      </c>
      <c r="J35" s="56">
        <v>20</v>
      </c>
    </row>
    <row r="36" spans="1:10" ht="12.75">
      <c r="A36" s="56">
        <v>29</v>
      </c>
      <c r="B36" s="57"/>
      <c r="C36" s="57" t="s">
        <v>206</v>
      </c>
      <c r="D36" s="57" t="s">
        <v>14</v>
      </c>
      <c r="E36" s="58">
        <v>1159</v>
      </c>
      <c r="F36" s="57" t="s">
        <v>40</v>
      </c>
      <c r="G36" s="56">
        <v>1.5</v>
      </c>
      <c r="H36" s="56">
        <v>0</v>
      </c>
      <c r="I36" s="56">
        <v>17</v>
      </c>
      <c r="J36" s="56">
        <v>18</v>
      </c>
    </row>
    <row r="37" spans="1:10" ht="12.75">
      <c r="A37" s="56">
        <v>30</v>
      </c>
      <c r="B37" s="57"/>
      <c r="C37" s="57" t="s">
        <v>207</v>
      </c>
      <c r="D37" s="57" t="s">
        <v>14</v>
      </c>
      <c r="E37" s="58">
        <v>1353</v>
      </c>
      <c r="F37" s="57" t="s">
        <v>19</v>
      </c>
      <c r="G37" s="56">
        <v>1</v>
      </c>
      <c r="H37" s="56">
        <v>0</v>
      </c>
      <c r="I37" s="56">
        <v>22</v>
      </c>
      <c r="J37" s="56">
        <v>23.5</v>
      </c>
    </row>
    <row r="38" spans="1:10" ht="12.75">
      <c r="A38" s="56">
        <v>31</v>
      </c>
      <c r="B38" s="57"/>
      <c r="C38" s="57" t="s">
        <v>156</v>
      </c>
      <c r="D38" s="57" t="s">
        <v>14</v>
      </c>
      <c r="E38" s="58">
        <v>1375</v>
      </c>
      <c r="F38" s="57" t="s">
        <v>53</v>
      </c>
      <c r="G38" s="56">
        <v>1</v>
      </c>
      <c r="H38" s="56">
        <v>0</v>
      </c>
      <c r="I38" s="56">
        <v>21</v>
      </c>
      <c r="J38" s="56">
        <v>23</v>
      </c>
    </row>
    <row r="40" ht="12.75">
      <c r="A40" s="51" t="s">
        <v>72</v>
      </c>
    </row>
    <row r="41" ht="12.75">
      <c r="A41" s="59" t="s">
        <v>73</v>
      </c>
    </row>
    <row r="42" ht="12.75">
      <c r="A42" s="59" t="s">
        <v>74</v>
      </c>
    </row>
    <row r="43" ht="12.75">
      <c r="A43" s="59" t="s">
        <v>75</v>
      </c>
    </row>
    <row r="45" ht="12.75">
      <c r="A45" s="60" t="s">
        <v>208</v>
      </c>
    </row>
    <row r="46" ht="12.75">
      <c r="A46" s="50" t="s">
        <v>77</v>
      </c>
    </row>
  </sheetData>
  <sheetProtection/>
  <hyperlinks>
    <hyperlink ref="A1:J1" r:id="rId1" display="Da base de dados do torneio do Chess-Results http://chess-results.com"/>
    <hyperlink ref="A45:J45" r:id="rId2" display="http://chess-results.com/tnr66859.aspx?lan=10"/>
    <hyperlink ref="A46:J46" r:id="rId3" display="http://chess-results.com/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8" sqref="G8:G25"/>
    </sheetView>
  </sheetViews>
  <sheetFormatPr defaultColWidth="11.421875" defaultRowHeight="12.75"/>
  <cols>
    <col min="1" max="1" width="5.421875" style="0" customWidth="1"/>
    <col min="2" max="2" width="3.57421875" style="0" customWidth="1"/>
    <col min="3" max="3" width="30.00390625" style="0" customWidth="1"/>
    <col min="4" max="5" width="4.7109375" style="0" customWidth="1"/>
    <col min="6" max="6" width="23.28125" style="0" customWidth="1"/>
    <col min="7" max="7" width="4.00390625" style="0" customWidth="1"/>
    <col min="8" max="10" width="5.57421875" style="0" customWidth="1"/>
  </cols>
  <sheetData>
    <row r="1" ht="19.5" customHeight="1">
      <c r="A1" s="50" t="s">
        <v>0</v>
      </c>
    </row>
    <row r="3" ht="12.75">
      <c r="A3" s="51" t="s">
        <v>209</v>
      </c>
    </row>
    <row r="4" ht="12.75">
      <c r="A4" s="52" t="s">
        <v>210</v>
      </c>
    </row>
    <row r="6" ht="12.75">
      <c r="A6" s="51" t="s">
        <v>3</v>
      </c>
    </row>
    <row r="7" spans="1:10" ht="12.75">
      <c r="A7" s="53" t="s">
        <v>4</v>
      </c>
      <c r="B7" s="54"/>
      <c r="C7" s="54" t="s">
        <v>5</v>
      </c>
      <c r="D7" s="54" t="s">
        <v>6</v>
      </c>
      <c r="E7" s="55" t="s">
        <v>7</v>
      </c>
      <c r="F7" s="54" t="s">
        <v>8</v>
      </c>
      <c r="G7" s="53" t="s">
        <v>9</v>
      </c>
      <c r="H7" s="53" t="s">
        <v>10</v>
      </c>
      <c r="I7" s="53" t="s">
        <v>11</v>
      </c>
      <c r="J7" s="53" t="s">
        <v>12</v>
      </c>
    </row>
    <row r="8" spans="1:10" ht="12.75">
      <c r="A8" s="56">
        <v>1</v>
      </c>
      <c r="B8" s="57" t="s">
        <v>16</v>
      </c>
      <c r="C8" s="57" t="s">
        <v>211</v>
      </c>
      <c r="D8" s="57" t="s">
        <v>14</v>
      </c>
      <c r="E8" s="58">
        <v>2198</v>
      </c>
      <c r="F8" s="57" t="s">
        <v>169</v>
      </c>
      <c r="G8" s="56">
        <v>5.5</v>
      </c>
      <c r="H8" s="56">
        <v>0</v>
      </c>
      <c r="I8" s="56">
        <v>27</v>
      </c>
      <c r="J8" s="56">
        <v>30</v>
      </c>
    </row>
    <row r="9" spans="1:10" ht="12.75">
      <c r="A9" s="56">
        <v>2</v>
      </c>
      <c r="B9" s="57"/>
      <c r="C9" s="57" t="s">
        <v>29</v>
      </c>
      <c r="D9" s="57" t="s">
        <v>14</v>
      </c>
      <c r="E9" s="58">
        <v>1733</v>
      </c>
      <c r="F9" s="57" t="s">
        <v>30</v>
      </c>
      <c r="G9" s="56">
        <v>5</v>
      </c>
      <c r="H9" s="56">
        <v>0</v>
      </c>
      <c r="I9" s="56">
        <v>24.5</v>
      </c>
      <c r="J9" s="56">
        <v>25.5</v>
      </c>
    </row>
    <row r="10" spans="1:10" ht="12.75">
      <c r="A10" s="56">
        <v>3</v>
      </c>
      <c r="B10" s="57"/>
      <c r="C10" s="57" t="s">
        <v>59</v>
      </c>
      <c r="D10" s="57" t="s">
        <v>14</v>
      </c>
      <c r="E10" s="58">
        <v>1937</v>
      </c>
      <c r="F10" s="57" t="s">
        <v>15</v>
      </c>
      <c r="G10" s="56">
        <v>4.5</v>
      </c>
      <c r="H10" s="56">
        <v>0</v>
      </c>
      <c r="I10" s="56">
        <v>27</v>
      </c>
      <c r="J10" s="56">
        <v>28.5</v>
      </c>
    </row>
    <row r="11" spans="1:10" ht="12.75">
      <c r="A11" s="56">
        <v>4</v>
      </c>
      <c r="B11" s="57" t="s">
        <v>16</v>
      </c>
      <c r="C11" s="57" t="s">
        <v>17</v>
      </c>
      <c r="D11" s="57" t="s">
        <v>14</v>
      </c>
      <c r="E11" s="58">
        <v>2027</v>
      </c>
      <c r="F11" s="57" t="s">
        <v>15</v>
      </c>
      <c r="G11" s="56">
        <v>4.5</v>
      </c>
      <c r="H11" s="56">
        <v>0</v>
      </c>
      <c r="I11" s="56">
        <v>26</v>
      </c>
      <c r="J11" s="56">
        <v>28.5</v>
      </c>
    </row>
    <row r="12" spans="1:10" ht="12.75">
      <c r="A12" s="56">
        <v>5</v>
      </c>
      <c r="B12" s="57"/>
      <c r="C12" s="57" t="s">
        <v>46</v>
      </c>
      <c r="D12" s="57" t="s">
        <v>14</v>
      </c>
      <c r="E12" s="58">
        <v>1764</v>
      </c>
      <c r="F12" s="57" t="s">
        <v>19</v>
      </c>
      <c r="G12" s="56">
        <v>4.5</v>
      </c>
      <c r="H12" s="56">
        <v>0</v>
      </c>
      <c r="I12" s="56">
        <v>25</v>
      </c>
      <c r="J12" s="56">
        <v>28</v>
      </c>
    </row>
    <row r="13" spans="1:10" ht="12.75">
      <c r="A13" s="56">
        <v>6</v>
      </c>
      <c r="B13" s="57"/>
      <c r="C13" s="57" t="s">
        <v>212</v>
      </c>
      <c r="D13" s="57" t="s">
        <v>14</v>
      </c>
      <c r="E13" s="58">
        <v>1922</v>
      </c>
      <c r="F13" s="57" t="s">
        <v>169</v>
      </c>
      <c r="G13" s="56">
        <v>4.5</v>
      </c>
      <c r="H13" s="56">
        <v>0</v>
      </c>
      <c r="I13" s="56">
        <v>24.5</v>
      </c>
      <c r="J13" s="56">
        <v>26</v>
      </c>
    </row>
    <row r="14" spans="1:10" ht="12.75">
      <c r="A14" s="56">
        <v>7</v>
      </c>
      <c r="B14" s="57"/>
      <c r="C14" s="57" t="s">
        <v>102</v>
      </c>
      <c r="D14" s="57" t="s">
        <v>14</v>
      </c>
      <c r="E14" s="58">
        <v>1679</v>
      </c>
      <c r="F14" s="57" t="s">
        <v>103</v>
      </c>
      <c r="G14" s="56">
        <v>4</v>
      </c>
      <c r="H14" s="56">
        <v>0</v>
      </c>
      <c r="I14" s="56">
        <v>23.5</v>
      </c>
      <c r="J14" s="56">
        <v>25</v>
      </c>
    </row>
    <row r="15" spans="1:10" ht="12.75">
      <c r="A15" s="56">
        <v>8</v>
      </c>
      <c r="B15" s="57"/>
      <c r="C15" s="57" t="s">
        <v>24</v>
      </c>
      <c r="D15" s="57" t="s">
        <v>14</v>
      </c>
      <c r="E15" s="58">
        <v>1904</v>
      </c>
      <c r="F15" s="57" t="s">
        <v>19</v>
      </c>
      <c r="G15" s="56">
        <v>4</v>
      </c>
      <c r="H15" s="56">
        <v>0</v>
      </c>
      <c r="I15" s="56">
        <v>22</v>
      </c>
      <c r="J15" s="56">
        <v>24.5</v>
      </c>
    </row>
    <row r="16" spans="1:10" ht="12.75">
      <c r="A16" s="56">
        <v>9</v>
      </c>
      <c r="B16" s="57"/>
      <c r="C16" s="57" t="s">
        <v>213</v>
      </c>
      <c r="D16" s="57" t="s">
        <v>14</v>
      </c>
      <c r="E16" s="58">
        <v>1476</v>
      </c>
      <c r="F16" s="57" t="s">
        <v>169</v>
      </c>
      <c r="G16" s="56">
        <v>4</v>
      </c>
      <c r="H16" s="56">
        <v>0</v>
      </c>
      <c r="I16" s="56">
        <v>20</v>
      </c>
      <c r="J16" s="56">
        <v>21</v>
      </c>
    </row>
    <row r="17" spans="1:10" ht="12.75">
      <c r="A17" s="56">
        <v>10</v>
      </c>
      <c r="B17" s="57"/>
      <c r="C17" s="57" t="s">
        <v>214</v>
      </c>
      <c r="D17" s="57" t="s">
        <v>14</v>
      </c>
      <c r="E17" s="58">
        <v>1954</v>
      </c>
      <c r="F17" s="57" t="s">
        <v>19</v>
      </c>
      <c r="G17" s="56">
        <v>4</v>
      </c>
      <c r="H17" s="56">
        <v>0</v>
      </c>
      <c r="I17" s="56">
        <v>19</v>
      </c>
      <c r="J17" s="56">
        <v>20</v>
      </c>
    </row>
    <row r="18" spans="1:10" ht="12.75">
      <c r="A18" s="56">
        <v>11</v>
      </c>
      <c r="B18" s="57"/>
      <c r="C18" s="57" t="s">
        <v>215</v>
      </c>
      <c r="D18" s="57" t="s">
        <v>14</v>
      </c>
      <c r="E18" s="58">
        <v>1500</v>
      </c>
      <c r="F18" s="57" t="s">
        <v>34</v>
      </c>
      <c r="G18" s="56">
        <v>3</v>
      </c>
      <c r="H18" s="56">
        <v>0</v>
      </c>
      <c r="I18" s="56">
        <v>24.5</v>
      </c>
      <c r="J18" s="56">
        <v>26</v>
      </c>
    </row>
    <row r="19" spans="1:10" ht="12.75">
      <c r="A19" s="56">
        <v>12</v>
      </c>
      <c r="B19" s="57"/>
      <c r="C19" s="57" t="s">
        <v>216</v>
      </c>
      <c r="D19" s="57" t="s">
        <v>14</v>
      </c>
      <c r="E19" s="58">
        <v>1466</v>
      </c>
      <c r="F19" s="57" t="s">
        <v>169</v>
      </c>
      <c r="G19" s="56">
        <v>3</v>
      </c>
      <c r="H19" s="56">
        <v>0</v>
      </c>
      <c r="I19" s="56">
        <v>18</v>
      </c>
      <c r="J19" s="56">
        <v>19</v>
      </c>
    </row>
    <row r="20" spans="1:10" ht="12.75">
      <c r="A20" s="56">
        <v>13</v>
      </c>
      <c r="B20" s="57"/>
      <c r="C20" s="57" t="s">
        <v>60</v>
      </c>
      <c r="D20" s="57" t="s">
        <v>14</v>
      </c>
      <c r="E20" s="58">
        <v>1635</v>
      </c>
      <c r="F20" s="57" t="s">
        <v>53</v>
      </c>
      <c r="G20" s="56">
        <v>2.5</v>
      </c>
      <c r="H20" s="56">
        <v>0</v>
      </c>
      <c r="I20" s="56">
        <v>19.5</v>
      </c>
      <c r="J20" s="56">
        <v>20.5</v>
      </c>
    </row>
    <row r="21" spans="1:10" ht="12.75">
      <c r="A21" s="56">
        <v>14</v>
      </c>
      <c r="B21" s="57"/>
      <c r="C21" s="57" t="s">
        <v>47</v>
      </c>
      <c r="D21" s="57" t="s">
        <v>14</v>
      </c>
      <c r="E21" s="58">
        <v>1587</v>
      </c>
      <c r="F21" s="57" t="s">
        <v>19</v>
      </c>
      <c r="G21" s="56">
        <v>2</v>
      </c>
      <c r="H21" s="56">
        <v>0</v>
      </c>
      <c r="I21" s="56">
        <v>21</v>
      </c>
      <c r="J21" s="56">
        <v>22</v>
      </c>
    </row>
    <row r="22" spans="1:10" ht="12.75">
      <c r="A22" s="56">
        <v>15</v>
      </c>
      <c r="B22" s="57"/>
      <c r="C22" s="57" t="s">
        <v>32</v>
      </c>
      <c r="D22" s="57" t="s">
        <v>14</v>
      </c>
      <c r="E22" s="58">
        <v>1510</v>
      </c>
      <c r="F22" s="57" t="s">
        <v>19</v>
      </c>
      <c r="G22" s="56">
        <v>2</v>
      </c>
      <c r="H22" s="56">
        <v>0</v>
      </c>
      <c r="I22" s="56">
        <v>19.5</v>
      </c>
      <c r="J22" s="56">
        <v>20.5</v>
      </c>
    </row>
    <row r="23" spans="1:10" ht="12.75">
      <c r="A23" s="56">
        <v>16</v>
      </c>
      <c r="B23" s="57" t="s">
        <v>16</v>
      </c>
      <c r="C23" s="57" t="s">
        <v>217</v>
      </c>
      <c r="D23" s="57" t="s">
        <v>14</v>
      </c>
      <c r="E23" s="58">
        <v>2261</v>
      </c>
      <c r="F23" s="57" t="s">
        <v>218</v>
      </c>
      <c r="G23" s="56">
        <v>1</v>
      </c>
      <c r="H23" s="56">
        <v>0</v>
      </c>
      <c r="I23" s="56">
        <v>22</v>
      </c>
      <c r="J23" s="56">
        <v>24</v>
      </c>
    </row>
    <row r="24" spans="1:10" ht="12.75">
      <c r="A24" s="56">
        <v>17</v>
      </c>
      <c r="B24" s="57"/>
      <c r="C24" s="57" t="s">
        <v>219</v>
      </c>
      <c r="D24" s="57" t="s">
        <v>14</v>
      </c>
      <c r="E24" s="58">
        <v>1623</v>
      </c>
      <c r="F24" s="57" t="s">
        <v>19</v>
      </c>
      <c r="G24" s="56">
        <v>1</v>
      </c>
      <c r="H24" s="56">
        <v>0</v>
      </c>
      <c r="I24" s="56">
        <v>19</v>
      </c>
      <c r="J24" s="56">
        <v>20.5</v>
      </c>
    </row>
    <row r="25" spans="1:10" ht="12.75">
      <c r="A25" s="56">
        <v>18</v>
      </c>
      <c r="B25" s="57"/>
      <c r="C25" s="57" t="s">
        <v>100</v>
      </c>
      <c r="D25" s="57" t="s">
        <v>14</v>
      </c>
      <c r="E25" s="58">
        <v>1824</v>
      </c>
      <c r="F25" s="57" t="s">
        <v>89</v>
      </c>
      <c r="G25" s="56">
        <v>0</v>
      </c>
      <c r="H25" s="56">
        <v>0</v>
      </c>
      <c r="I25" s="56">
        <v>16.5</v>
      </c>
      <c r="J25" s="56">
        <v>17.5</v>
      </c>
    </row>
    <row r="27" ht="12.75">
      <c r="A27" s="51" t="s">
        <v>72</v>
      </c>
    </row>
    <row r="28" ht="12.75">
      <c r="A28" s="59" t="s">
        <v>73</v>
      </c>
    </row>
    <row r="29" ht="12.75">
      <c r="A29" s="59" t="s">
        <v>74</v>
      </c>
    </row>
    <row r="30" ht="12.75">
      <c r="A30" s="59" t="s">
        <v>75</v>
      </c>
    </row>
    <row r="32" ht="12.75">
      <c r="A32" s="60" t="s">
        <v>220</v>
      </c>
    </row>
    <row r="33" ht="12.75">
      <c r="A33" s="50" t="s">
        <v>77</v>
      </c>
    </row>
  </sheetData>
  <sheetProtection/>
  <hyperlinks>
    <hyperlink ref="A1:J1" r:id="rId1" display="Da base de dados do torneio do Chess-Results http://chess-results.com"/>
    <hyperlink ref="A32:J32" r:id="rId2" display="http://chess-results.com/tnr75099.aspx?lan=10"/>
    <hyperlink ref="A33:J33" r:id="rId3" display="http://chess-result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Alves</dc:creator>
  <cp:keywords/>
  <dc:description/>
  <cp:lastModifiedBy>Luís Alves</cp:lastModifiedBy>
  <cp:lastPrinted>2012-03-23T01:56:24Z</cp:lastPrinted>
  <dcterms:created xsi:type="dcterms:W3CDTF">2004-05-16T18:44:46Z</dcterms:created>
  <dcterms:modified xsi:type="dcterms:W3CDTF">2012-09-17T01:20:45Z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